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6.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4FFCFC2-80BF-4877-9BAC-9717768AF070}"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MICS19" sheetId="141" r:id="rId5"/>
    <sheet name="data_summary" sheetId="142"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<sst xmlns="http://schemas.openxmlformats.org/spreadsheetml/2006/main" count="6130" uniqueCount="477">
  <si>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</si>
  <si>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</si>
  <si>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</si>
  <si>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</si>
  <si>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</si>
  <si>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</si>
  <si>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</si>
  <si>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</si>
  <si>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</si>
  <si>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</si>
  <si>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</si>
  <si>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</si>
  <si>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</si>
  <si>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</si>
  <si>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</si>
  <si>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</si>
  <si>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</si>
  <si>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</si>
  <si>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</si>
  <si>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</si>
  <si>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</si>
  <si>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</si>
  <si>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</si>
  <si>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</si>
  <si>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</si>
  <si>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</si>
  <si>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</si>
  <si>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</si>
  <si>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</si>
  <si>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</si>
  <si>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</si>
  <si>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</si>
  <si>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</si>
  <si>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</si>
  <si>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</si>
  <si>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</si>
  <si>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</si>
  <si>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</si>
  <si>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</si>
  <si>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</si>
  <si>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</si>
  <si>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</si>
  <si>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</si>
  <si>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</si>
  <si>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</si>
  <si>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</si>
  <si>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</si>
  <si>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</si>
  <si>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</si>
  <si>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</si>
  <si>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</si>
  <si>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</si>
  <si>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</si>
  <si>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</si>
  <si>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</si>
  <si>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</si>
  <si>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</si>
  <si>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</si>
  <si>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</si>
  <si>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</si>
  <si>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</si>
  <si>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</si>
  <si>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</si>
  <si>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</si>
  <si>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</si>
  <si>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</si>
  <si>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</si>
  <si>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</si>
  <si>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</si>
  <si>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</si>
  <si>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</si>
  <si>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</si>
  <si>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</si>
  <si>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</si>
  <si>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</si>
  <si>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</si>
  <si>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</si>
  <si>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</si>
  <si>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</si>
  <si>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</si>
  <si>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</si>
  <si>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</si>
  <si>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</si>
  <si>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</si>
  <si>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</si>
  <si>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</si>
  <si>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</si>
  <si>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</si>
  <si>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</si>
  <si>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</si>
  <si>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</si>
  <si>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</si>
  <si>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</si>
  <si>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</si>
  <si>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</si>
  <si>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</si>
  <si>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</si>
  <si>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</si>
  <si>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</si>
  <si>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</si>
  <si>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</si>
  <si>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</si>
  <si>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</si>
  <si>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</si>
  <si>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</si>
  <si>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</si>
  <si>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</si>
  <si>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</si>
  <si>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</si>
  <si>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</si>
  <si>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</si>
  <si>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</si>
  <si>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</si>
  <si>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</si>
  <si>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</si>
  <si>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</si>
  <si>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</si>
  <si>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</si>
  <si>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</si>
  <si>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</si>
  <si>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</si>
  <si>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</si>
  <si>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</si>
  <si>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</si>
  <si>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</si>
  <si>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</si>
  <si>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</si>
  <si>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</si>
  <si>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</si>
  <si>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</si>
  <si>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</si>
  <si>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</si>
  <si>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</si>
  <si>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</si>
  <si>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</si>
  <si>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</si>
  <si>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</si>
  <si>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</si>
  <si>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</si>
  <si>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</si>
  <si>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</si>
  <si>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</si>
  <si>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</si>
  <si>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</si>
  <si>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</si>
  <si>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</si>
  <si>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</si>
  <si>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</si>
  <si>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</si>
  <si>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</si>
  <si>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</si>
  <si>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</si>
  <si>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</si>
  <si>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</si>
  <si>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</si>
  <si>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Artemisa</t>
  </si>
  <si>
    <t>Camagüey</t>
  </si>
  <si>
    <t>Ciego de Ávila</t>
  </si>
  <si>
    <t>Cienfuegos</t>
  </si>
  <si>
    <t>Granma</t>
  </si>
  <si>
    <t>Guantánamo</t>
  </si>
  <si>
    <t>Holguín</t>
  </si>
  <si>
    <t>Isla de la Juventud</t>
  </si>
  <si>
    <t>La Habana</t>
  </si>
  <si>
    <t>Las Tunas</t>
  </si>
  <si>
    <t>Matanzas</t>
  </si>
  <si>
    <t>Mayabeque</t>
  </si>
  <si>
    <t>Pinar del Río</t>
  </si>
  <si>
    <t>Sancti Spíritus</t>
  </si>
  <si>
    <t>Santiago de Cuba</t>
  </si>
  <si>
    <t>Villa Clara</t>
  </si>
  <si>
    <t>Principal fuente de agua para beber</t>
  </si>
  <si>
    <t>AGUA DE TUBERÍA: TUBERÍA DENTRO DE LA VIVIENDA</t>
  </si>
  <si>
    <t>AGUA DE TUBERÍA: TUBERÍA  DENTRO DEL PATIO/PARCELA</t>
  </si>
  <si>
    <t>AGUA DE TUBERÍA: TUBERÍA EN LA VIVIENDA DEL VECINO</t>
  </si>
  <si>
    <t>AGUA DE TUBERÍA: LLAVE PÚBLICA</t>
  </si>
  <si>
    <t>POZO CON TUBERÍA</t>
  </si>
  <si>
    <t>POZO CAVADO: POZO PROTEGIDO</t>
  </si>
  <si>
    <t>POZO CAVADO: POZO NO PROTEGIDO</t>
  </si>
  <si>
    <t>AGUA DE MANANTIAL: MANANTIAL PROTEGIDO</t>
  </si>
  <si>
    <t>AGUA DE MANANTIAL: MANANTIAL NO PROTEGIDO</t>
  </si>
  <si>
    <t>AGUA DE LLUVIA</t>
  </si>
  <si>
    <t>CAMIÓN CISTERNA (PIPA)</t>
  </si>
  <si>
    <t>CARRETA CON TANQUE PEQUEÑO</t>
  </si>
  <si>
    <t>PUESTO/PUNTO/CASA DE AGUA PURIFICADA</t>
  </si>
  <si>
    <t>AGUA DE SUPERFICIE (RÍO, REPRESA, LAGO, ESTANQUE, ARROYO, CANAL, CANAL DE IRRIGACIÓN)</t>
  </si>
  <si>
    <t>AGUA ENVASADA: AGUA EMBOTELLADA</t>
  </si>
  <si>
    <t>OTRO</t>
  </si>
  <si>
    <t>NO RESPONDE</t>
  </si>
  <si>
    <t>Tipo de instalación sanitaria</t>
  </si>
  <si>
    <t>DESCARGA/BALDEO CON AGUA: DESCARGA AL ALCANTARILLADO (INODORO)</t>
  </si>
  <si>
    <t>DESCARGA/BALDEO CON AGUA: DESCARGA A TANQUE SÉPTICO (INODORO)</t>
  </si>
  <si>
    <t>DESCARGA/BALDEO CON AGUA: DESCARGA A POZO NEGRO, HOYO</t>
  </si>
  <si>
    <t>DESCARGA/BALDEO CON AGUA: DESCARGA A OTRO SISTEMA</t>
  </si>
  <si>
    <t>DESCARGA/BALDEO CON AGUA: DESCARGA A NO SABE DÓNDE</t>
  </si>
  <si>
    <t>LETRINA DE FOSA MEJORADA CON VENTILACIÓN</t>
  </si>
  <si>
    <t>LETRINA DE FOSA CON LOSA</t>
  </si>
  <si>
    <t>LETRINA DE FOSA SIN LOSA/HOYO ABIERTO</t>
  </si>
  <si>
    <t>INODORO DE COMPOSTAJE</t>
  </si>
  <si>
    <t>BALDE O CUBO</t>
  </si>
  <si>
    <t>INODORO O LETRINA COLGANTE</t>
  </si>
  <si>
    <t>NO HAY INSTALACIÓN SANITARIA / MONTE / CAMPO</t>
  </si>
  <si>
    <t>Lugar donde los miembros del hogar más a menudo se lavan las manos</t>
  </si>
  <si>
    <t>OBSERVADO: INSTALACIÓN FIJA OBSERVADA (LAVAMANO/ LLAVE, PILA O PLUMA FIJA) DENTRO DE LA VIVIENDA</t>
  </si>
  <si>
    <t>OBSERVADO: DENTRO DEL PATIO/PARCELA</t>
  </si>
  <si>
    <t>OBSERVADO: OBJETO MÓVIL OBSERVADO (BALDE O CUBO / JARRO / LATA)</t>
  </si>
  <si>
    <t>NO OBSERVADO: NO HAY LUGAR PARA EL LAVADO DE MANOS EN LA VIVIENDA/ PATIO/ PARCELA</t>
  </si>
  <si>
    <t>NO OBSERVADO: NO SE CONCEDIÓ PERMISO PARA OBSERVAR</t>
  </si>
  <si>
    <t>OTRO MOTIVO</t>
  </si>
  <si>
    <t>Component Matrix</t>
  </si>
  <si>
    <t/>
  </si>
  <si>
    <t>Component</t>
  </si>
  <si>
    <t>1</t>
  </si>
  <si>
    <t>gallina0</t>
  </si>
  <si>
    <t>equi0</t>
  </si>
  <si>
    <t>puerco0</t>
  </si>
  <si>
    <t>equi1</t>
  </si>
  <si>
    <t>Cement roof</t>
  </si>
  <si>
    <t>cow0</t>
  </si>
  <si>
    <t>carnero0</t>
  </si>
  <si>
    <t>Ceramic tiles floor</t>
  </si>
  <si>
    <t>Animal drawn cart</t>
  </si>
  <si>
    <t>capri0</t>
  </si>
  <si>
    <t>gallina5</t>
  </si>
  <si>
    <t>puerco1</t>
  </si>
  <si>
    <t>cow1</t>
  </si>
  <si>
    <t>pato0</t>
  </si>
  <si>
    <t>Wood</t>
  </si>
  <si>
    <t>Refrigetaror</t>
  </si>
  <si>
    <t>Lavadora</t>
  </si>
  <si>
    <t>Cement floor</t>
  </si>
  <si>
    <t>carnero1</t>
  </si>
  <si>
    <t>otrog0</t>
  </si>
  <si>
    <t>Microwave</t>
  </si>
  <si>
    <t>cow10</t>
  </si>
  <si>
    <t>Reused wood walls</t>
  </si>
  <si>
    <t>pato1</t>
  </si>
  <si>
    <t>capri1</t>
  </si>
  <si>
    <t>Computer/tablet</t>
  </si>
  <si>
    <t>carnero10</t>
  </si>
  <si>
    <t>In a separate building</t>
  </si>
  <si>
    <t>Aire acondicionado</t>
  </si>
  <si>
    <t>Calamine/cement fibre roof</t>
  </si>
  <si>
    <t>Three stone stove / open fire</t>
  </si>
  <si>
    <t>Fixed telephone line</t>
  </si>
  <si>
    <t>gallina10</t>
  </si>
  <si>
    <t>Escaparate</t>
  </si>
  <si>
    <t>Sofá</t>
  </si>
  <si>
    <t>puerco10</t>
  </si>
  <si>
    <t>gallina1</t>
  </si>
  <si>
    <t>Liquefied petroleum gas (lpg)/ cooking gas stove</t>
  </si>
  <si>
    <t>capri10</t>
  </si>
  <si>
    <t>Cement blocks walls</t>
  </si>
  <si>
    <t>Mobile telephone</t>
  </si>
  <si>
    <t>Earth/sand floor</t>
  </si>
  <si>
    <t>otrog1</t>
  </si>
  <si>
    <t>puerco5</t>
  </si>
  <si>
    <t>Wristwatch</t>
  </si>
  <si>
    <t>Cane/palm/trunks walls</t>
  </si>
  <si>
    <t>Ventilador</t>
  </si>
  <si>
    <t>Thatch/palm leaf roof</t>
  </si>
  <si>
    <t>conejo0</t>
  </si>
  <si>
    <t>Metal/tin roof</t>
  </si>
  <si>
    <t>equi10</t>
  </si>
  <si>
    <t>Yes, interconnected grid</t>
  </si>
  <si>
    <t>Sillón</t>
  </si>
  <si>
    <t>Electric stove</t>
  </si>
  <si>
    <t>Television</t>
  </si>
  <si>
    <t>otrog10</t>
  </si>
  <si>
    <t>Traditional solid fuel stove</t>
  </si>
  <si>
    <t>Kerosene/paraffin</t>
  </si>
  <si>
    <t>carnero30</t>
  </si>
  <si>
    <t>Yes, off-grid (generator/isolated system)</t>
  </si>
  <si>
    <t>conejo1</t>
  </si>
  <si>
    <t>Bicycle</t>
  </si>
  <si>
    <t>Liquid fuel stove</t>
  </si>
  <si>
    <t>Electricity</t>
  </si>
  <si>
    <t>In main house - in a separate room</t>
  </si>
  <si>
    <t>equi30</t>
  </si>
  <si>
    <t>Internet at home</t>
  </si>
  <si>
    <t>pato10</t>
  </si>
  <si>
    <t>cow5</t>
  </si>
  <si>
    <t>capri30</t>
  </si>
  <si>
    <t>Motorcycle/scooter</t>
  </si>
  <si>
    <t>Manufactured solid fuel stove</t>
  </si>
  <si>
    <t>Piped natural gas stove</t>
  </si>
  <si>
    <t>Wood planks/shingles walls</t>
  </si>
  <si>
    <t>Kerosene or paraffin lamp</t>
  </si>
  <si>
    <t>Outdoors - open air</t>
  </si>
  <si>
    <t>Cement walls</t>
  </si>
  <si>
    <t>Car/truck/van</t>
  </si>
  <si>
    <t>Mesa</t>
  </si>
  <si>
    <t>Silla</t>
  </si>
  <si>
    <t>Tractor</t>
  </si>
  <si>
    <t>Charcoal</t>
  </si>
  <si>
    <t>otrog5</t>
  </si>
  <si>
    <t>conejo10</t>
  </si>
  <si>
    <t>Wood planks floor</t>
  </si>
  <si>
    <t>Persons per sleeping rooms</t>
  </si>
  <si>
    <t>conejo30</t>
  </si>
  <si>
    <t>Outdoors - on veranda or covered porch</t>
  </si>
  <si>
    <t>pato30</t>
  </si>
  <si>
    <t>Radio</t>
  </si>
  <si>
    <t>Alcohol/ethanol</t>
  </si>
  <si>
    <t>No food cooked</t>
  </si>
  <si>
    <t>In main house - no separate room</t>
  </si>
  <si>
    <t>Viga y losa</t>
  </si>
  <si>
    <t>Battery powered flashlight, torch or lantern</t>
  </si>
  <si>
    <t>Solar lantern</t>
  </si>
  <si>
    <t>Parquet/polished wood floor</t>
  </si>
  <si>
    <t>Stone with lime/cement walls</t>
  </si>
  <si>
    <t>Planchas de metal</t>
  </si>
  <si>
    <t>Cardboard roof</t>
  </si>
  <si>
    <t>Wood planks roof</t>
  </si>
  <si>
    <t>No lighting</t>
  </si>
  <si>
    <t>Gasoline/diesel</t>
  </si>
  <si>
    <t>Covered adobe walls</t>
  </si>
  <si>
    <t>Dirt walls</t>
  </si>
  <si>
    <t>Coal/lignite</t>
  </si>
  <si>
    <t>Garbage/plastic</t>
  </si>
  <si>
    <t>Rechargeable flashlight, torch or lantern</t>
  </si>
  <si>
    <t>Cama</t>
  </si>
  <si>
    <t>Roofing shingles roof</t>
  </si>
  <si>
    <t>Crop residue/grass/straw/shrubs</t>
  </si>
  <si>
    <t>Boat with motor</t>
  </si>
  <si>
    <t>Animal dung/waste</t>
  </si>
  <si>
    <t>Stone with mud walls</t>
  </si>
  <si>
    <t>Biogas stove</t>
  </si>
  <si>
    <t>Uncovered adobe walls</t>
  </si>
  <si>
    <t>One or more live-in servants</t>
  </si>
  <si>
    <t>Brick walls</t>
  </si>
  <si>
    <t>Solar cooker</t>
  </si>
  <si>
    <t>Communalities</t>
  </si>
  <si>
    <t>Extraction</t>
  </si>
  <si>
    <t>Total Variance Explained</t>
  </si>
  <si>
    <t>Extraction Sums of Squared Loadings</t>
  </si>
  <si>
    <t>Total</t>
  </si>
  <si>
    <t>% of Variance</t>
  </si>
  <si>
    <t>Cumulative %</t>
  </si>
  <si>
    <t>MICS19</t>
  </si>
  <si>
    <t>Cuba</t>
  </si>
  <si>
    <t>Count</t>
  </si>
  <si>
    <t>W_text_t</t>
  </si>
  <si>
    <t>W_text_i</t>
  </si>
  <si>
    <t>S_text_s</t>
  </si>
  <si>
    <t>S_text_i</t>
  </si>
  <si>
    <t>Area</t>
  </si>
  <si>
    <t>URBANO</t>
  </si>
  <si>
    <t>National</t>
  </si>
  <si>
    <t>2019</t>
  </si>
  <si>
    <t>Input</t>
  </si>
  <si>
    <t>iso3</t>
  </si>
  <si>
    <t>CUB</t>
  </si>
  <si>
    <t>year</t>
  </si>
  <si>
    <t>data_source</t>
  </si>
  <si>
    <t>CUB_2019_MICS</t>
  </si>
  <si>
    <t>row</t>
  </si>
  <si>
    <t>var1</t>
  </si>
  <si>
    <t>var2</t>
  </si>
  <si>
    <t>varname</t>
  </si>
  <si>
    <t>w_imp</t>
  </si>
  <si>
    <t>w_bas</t>
  </si>
  <si>
    <t>w_lim</t>
  </si>
  <si>
    <t>w_unimp</t>
  </si>
  <si>
    <t>w_sur</t>
  </si>
  <si>
    <t>w_pip</t>
  </si>
  <si>
    <t>w_pop</t>
  </si>
  <si>
    <t>w_premises</t>
  </si>
  <si>
    <t>w_30min</t>
  </si>
  <si>
    <t>w_available</t>
  </si>
  <si>
    <t>s_imp</t>
  </si>
  <si>
    <t>s_bas</t>
  </si>
  <si>
    <t>s_lim</t>
  </si>
  <si>
    <t>s_unimp</t>
  </si>
  <si>
    <t>s_od</t>
  </si>
  <si>
    <t>s_shared</t>
  </si>
  <si>
    <t>s_sew</t>
  </si>
  <si>
    <t>s_sep</t>
  </si>
  <si>
    <t>s_lat</t>
  </si>
  <si>
    <t>s_sep_nemp</t>
  </si>
  <si>
    <t>s_sep_ebo</t>
  </si>
  <si>
    <t>s_sep_edl</t>
  </si>
  <si>
    <t>s_sep_ero</t>
  </si>
  <si>
    <t>s_lat_nemp</t>
  </si>
  <si>
    <t>s_lat_ebo</t>
  </si>
  <si>
    <t>s_lat_edl</t>
  </si>
  <si>
    <t>s_lat_ero</t>
  </si>
  <si>
    <t>h_bas</t>
  </si>
  <si>
    <t>h_lim</t>
  </si>
  <si>
    <t>h_nfac</t>
  </si>
  <si>
    <t>m_place</t>
  </si>
  <si>
    <t>m_nomat</t>
  </si>
  <si>
    <t>m_reuse</t>
  </si>
  <si>
    <t>m_single</t>
  </si>
  <si>
    <t>m_participate</t>
  </si>
  <si>
    <t>wsh_bas</t>
  </si>
  <si>
    <t>ws_bas</t>
  </si>
  <si>
    <t>wh_bas</t>
  </si>
  <si>
    <t>sh_bas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</si>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</sst>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8474074526"/>
      <name val="Arial"/>
      <family val="2"/>
    </font>
    <font>
      <sz val="9"/>
      <color theme="1" tint="0.34998626667074"/>
      <name val="Arial"/>
      <family val="2"/>
    </font>
    <font>
      <i/>
      <sz val="11"/>
      <name val="Arial"/>
      <family val="2"/>
    </font>
    <font>
      <b/>
      <sz val="20"/>
      <name val="Arial"/>
      <family val="2"/>
    </font>
    <font>
      <sz val="9"/>
      <color theme="0" tint="-0.49998474074526"/>
      <name val="Arial"/>
      <family val="2"/>
    </font>
  </fonts>
  <fills count="35">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45170445875"/>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49998474074526"/>
        <bgColor indexed="64"/>
      </patternFill>
    </fill>
    <fill>
      <patternFill patternType="solid">
        <fgColor rgb="FF009999"/>
        <bgColor indexed="64"/>
      </patternFill>
    </fill>
  </fills>
  <borders count="13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45170445875"/>
      </left>
      <right style="thin">
        <color theme="0" tint="-0.049745170445875"/>
      </right>
      <top style="thin">
        <color theme="0" tint="-0.049745170445875"/>
      </top>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style="thin">
        <color theme="0" tint="-0.14993743705557"/>
      </left>
      <right style="thin">
        <color theme="0" tint="-0.14993743705557"/>
      </right>
      <top style="thin">
        <color theme="0" tint="-0.14993743705557"/>
      </top>
      <bottom style="thin">
        <color indexed="64"/>
      </bottom>
      <diagonal/>
    </border>
    <border>
      <left style="thin">
        <color indexed="64"/>
      </left>
      <right style="thin">
        <color theme="0" tint="-0.14996795556505"/>
      </right>
      <top style="thin">
        <color theme="0" tint="-0.14993743705557"/>
      </top>
      <bottom style="thin">
        <color indexed="64"/>
      </bottom>
      <diagonal/>
    </border>
    <border>
      <left/>
      <right style="thin">
        <color theme="0" tint="-0.14996795556505"/>
      </right>
      <top style="thin">
        <color theme="0" tint="-0.14993743705557"/>
      </top>
      <bottom style="thin">
        <color indexed="64"/>
      </bottom>
      <diagonal/>
    </border>
    <border>
      <left style="thin">
        <color indexed="64"/>
      </left>
      <right/>
      <top style="thin">
        <color rgb="FFAEAEAE"/>
      </top>
      <bottom style="thin">
        <color indexed="64"/>
      </bottom>
      <diagonal/>
    </border>
    <border>
      <left/>
      <right style="thin">
        <color theme="0" tint="-0.14993743705557"/>
      </right>
      <top style="thin">
        <color theme="0" tint="-0.14993743705557"/>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style="thin">
        <color theme="0" tint="-0.14993743705557"/>
      </left>
      <right/>
      <top style="thin">
        <color theme="0" tint="-0.14993743705557"/>
      </top>
      <bottom style="thin">
        <color indexed="64"/>
      </bottom>
      <diagonal/>
    </border>
    <border>
      <left/>
      <right/>
      <top/>
      <bottom style="thin">
        <color theme="0" tint="-0.14993743705557"/>
      </bottom>
      <diagonal/>
    </border>
    <border>
      <left/>
      <right/>
      <top style="thin">
        <color theme="0" tint="-0.14993743705557"/>
      </top>
      <bottom style="thin">
        <color theme="0" tint="-0.14993743705557"/>
      </bottom>
      <diagonal/>
    </border>
    <border>
      <left/>
      <right/>
      <top style="thin">
        <color theme="0" tint="-0.14993743705557"/>
      </top>
      <bottom style="thin">
        <color indexed="64"/>
      </bottom>
      <diagonal/>
    </border>
  </borders>
  <cellStyleXfs count="46594">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false" applyFill="false" applyBorder="false" applyAlignment="false" applyProtection="false"/>
    <xf numFmtId="0" fontId="128" fillId="3" borderId="10"/>
    <xf numFmtId="0" fontId="128" fillId="3" borderId="10"/>
    <xf numFmtId="0" fontId="128" fillId="3" borderId="10"/>
    <xf numFmtId="165" fontId="25" fillId="3" borderId="10" applyFont="false" applyFill="false" applyBorder="false" applyAlignment="false" applyProtection="false"/>
    <xf numFmtId="0" fontId="25" fillId="3" borderId="10"/>
    <xf numFmtId="0" fontId="129" fillId="18" borderId="10">
      <alignment horizontal="center" vertical="center"/>
    </xf>
    <xf numFmtId="0" fontId="129" fillId="20" borderId="10">
      <alignment horizontal="center" vertical="center"/>
    </xf>
    <xf numFmtId="0" fontId="131" fillId="3" borderId="10" applyNumberFormat="false" applyFill="false" applyBorder="false" applyAlignment="false" applyProtection="false"/>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true"/>
    </xf>
    <xf numFmtId="0" fontId="133" fillId="15" borderId="10">
      <alignment horizontal="center" vertical="center"/>
    </xf>
    <xf numFmtId="0" fontId="126" fillId="22" borderId="47">
      <alignment vertical="center" wrapText="true"/>
    </xf>
    <xf numFmtId="0" fontId="130" fillId="23" borderId="10">
      <alignment vertical="center"/>
    </xf>
    <xf numFmtId="0" fontId="114" fillId="24" borderId="44">
      <alignment vertical="center" wrapText="true"/>
    </xf>
    <xf numFmtId="0" fontId="125" fillId="25" borderId="45" applyBorder="false">
      <alignment vertical="center" wrapText="true"/>
    </xf>
    <xf numFmtId="164" fontId="126" fillId="17" borderId="48">
      <alignment vertical="center" wrapText="true"/>
    </xf>
    <xf numFmtId="1" fontId="127" fillId="24" borderId="49" applyFill="false" applyBorder="false">
      <alignment horizontal="center"/>
    </xf>
    <xf numFmtId="0" fontId="126" fillId="24" borderId="5">
      <alignment vertical="center" wrapText="true"/>
    </xf>
    <xf numFmtId="164" fontId="126" fillId="24" borderId="48">
      <alignment vertical="center" wrapText="true"/>
    </xf>
    <xf numFmtId="0" fontId="130" fillId="16" borderId="10">
      <alignment horizontal="left"/>
    </xf>
    <xf numFmtId="0" fontId="128" fillId="3" borderId="10"/>
    <xf numFmtId="0" fontId="25" fillId="3" borderId="10"/>
    <xf numFmtId="0" fontId="131" fillId="3" borderId="10" applyNumberFormat="false" applyFill="false" applyBorder="false" applyAlignment="false" applyProtection="false"/>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277">
    <xf numFmtId="0" fontId="0" fillId="0" borderId="0" xfId="0"/>
    <xf numFmtId="164" fontId="116" fillId="3" borderId="27" xfId="19344" applyNumberFormat="true" applyFont="true" applyFill="true" applyBorder="true" applyAlignment="true" applyProtection="true">
      <alignment horizontal="center"/>
      <protection locked="false"/>
    </xf>
    <xf numFmtId="1" fontId="116" fillId="3" borderId="28" xfId="19344" applyNumberFormat="true" applyFont="true" applyFill="true" applyBorder="true" applyAlignment="true" applyProtection="true">
      <alignment horizontal="center"/>
      <protection locked="false"/>
    </xf>
    <xf numFmtId="164" fontId="116" fillId="3" borderId="30" xfId="19344" applyNumberFormat="true" applyFont="true" applyFill="true" applyBorder="true" applyAlignment="true" applyProtection="true">
      <alignment horizontal="center"/>
      <protection locked="false"/>
    </xf>
    <xf numFmtId="1" fontId="116" fillId="3" borderId="31" xfId="19344" applyNumberFormat="true" applyFont="true" applyFill="true" applyBorder="true" applyAlignment="true" applyProtection="true">
      <alignment horizontal="center"/>
      <protection locked="false"/>
    </xf>
    <xf numFmtId="164" fontId="116" fillId="3" borderId="33" xfId="19344" applyNumberFormat="true" applyFont="true" applyFill="true" applyBorder="true" applyAlignment="true" applyProtection="true">
      <alignment horizontal="center"/>
      <protection locked="false"/>
    </xf>
    <xf numFmtId="1" fontId="116" fillId="3" borderId="34" xfId="19344" applyNumberFormat="true" applyFont="true" applyFill="true" applyBorder="true" applyAlignment="true" applyProtection="true">
      <alignment horizontal="center"/>
      <protection locked="false"/>
    </xf>
    <xf numFmtId="0" fontId="123" fillId="3" borderId="10" xfId="19344" applyFont="true" applyProtection="true">
      <protection locked="false"/>
    </xf>
    <xf numFmtId="0" fontId="135" fillId="15" borderId="10" xfId="34385" applyFont="true" applyFill="true"/>
    <xf numFmtId="0" fontId="136" fillId="15" borderId="10" xfId="34385" applyFont="true" applyFill="true"/>
    <xf numFmtId="0" fontId="25" fillId="15" borderId="10" xfId="34389" applyFill="true"/>
    <xf numFmtId="0" fontId="25" fillId="3" borderId="10" xfId="34389"/>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34" fillId="15" borderId="10" xfId="34385" applyFont="true" applyFill="true" applyAlignment="true">
      <alignment horizontal="center" wrapText="true"/>
    </xf>
    <xf numFmtId="0" fontId="141" fillId="15" borderId="10" xfId="34385" applyFont="true" applyFill="true"/>
    <xf numFmtId="0" fontId="142" fillId="15" borderId="10" xfId="34387" applyFont="true" applyFill="true" applyBorder="true" applyAlignment="true">
      <alignment horizontal="center"/>
    </xf>
    <xf numFmtId="0" fontId="143" fillId="15" borderId="10" xfId="34387" applyFont="true" applyFill="true" applyBorder="true" applyAlignment="true">
      <alignment horizontal="center"/>
    </xf>
    <xf numFmtId="0" fontId="117" fillId="15" borderId="10" xfId="34385" applyFont="true" applyFill="true" applyAlignment="true">
      <alignment horizontal="center"/>
    </xf>
    <xf numFmtId="0" fontId="144" fillId="15" borderId="10" xfId="34385" applyFont="true" applyFill="true"/>
    <xf numFmtId="0" fontId="71" fillId="15" borderId="10" xfId="34385" applyFont="true" applyFill="true" applyAlignment="true">
      <alignment horizontal="center"/>
    </xf>
    <xf numFmtId="0" fontId="134" fillId="15" borderId="10" xfId="34385" applyFont="true" applyFill="true"/>
    <xf numFmtId="0" fontId="145" fillId="15" borderId="10" xfId="34387" applyFont="true" applyFill="true" applyBorder="true" applyAlignment="true">
      <alignment horizontal="center"/>
    </xf>
    <xf numFmtId="0" fontId="146" fillId="15" borderId="10" xfId="34385" applyFont="true" applyFill="true"/>
    <xf numFmtId="0" fontId="147" fillId="15" borderId="10" xfId="34385" applyFont="true" applyFill="true"/>
    <xf numFmtId="0" fontId="148" fillId="15" borderId="10" xfId="34385" applyFont="true" applyFill="true"/>
    <xf numFmtId="0" fontId="129" fillId="15" borderId="10" xfId="34388" applyFill="true">
      <alignment horizontal="center" vertical="center"/>
    </xf>
    <xf numFmtId="0" fontId="149" fillId="4" borderId="10" xfId="34388" applyFont="true" applyFill="true">
      <alignment horizontal="center" vertical="center"/>
    </xf>
    <xf numFmtId="0" fontId="115" fillId="15" borderId="10" xfId="34385" applyFont="true" applyFill="true"/>
    <xf numFmtId="0" fontId="72" fillId="15" borderId="10" xfId="34385" applyFont="true" applyFill="true" applyAlignment="true">
      <alignment horizontal="left" indent="1"/>
    </xf>
    <xf numFmtId="0" fontId="143" fillId="15" borderId="10" xfId="34387" applyFont="true" applyFill="true" applyAlignment="true">
      <alignment horizontal="left" indent="1"/>
    </xf>
    <xf numFmtId="0" fontId="150" fillId="15" borderId="10" xfId="34385" applyFont="true" applyFill="true" applyAlignment="true">
      <alignment horizontal="left" indent="1"/>
    </xf>
    <xf numFmtId="0" fontId="143" fillId="15" borderId="10" xfId="34387" applyFont="true" applyFill="true" applyAlignment="true">
      <alignment horizontal="left" indent="2"/>
    </xf>
    <xf numFmtId="0" fontId="123" fillId="3" borderId="10" xfId="34389" applyFont="true"/>
    <xf numFmtId="1" fontId="25" fillId="4" borderId="2" xfId="19344" applyNumberFormat="true" applyFont="true" applyFill="true" applyBorder="true" applyAlignment="true" applyProtection="true">
      <alignment horizontal="center"/>
    </xf>
    <xf numFmtId="1" fontId="25" fillId="4" borderId="6" xfId="19344" applyNumberFormat="true" applyFont="true" applyFill="true" applyBorder="true" applyAlignment="true" applyProtection="true">
      <alignment horizontal="center"/>
    </xf>
    <xf numFmtId="164" fontId="121" fillId="3" borderId="10" xfId="19344" applyNumberFormat="true" applyFont="true" applyAlignment="true" applyProtection="true">
      <protection locked="false"/>
    </xf>
    <xf numFmtId="0" fontId="25" fillId="3" borderId="10" xfId="19344" applyFont="true" applyProtection="true">
      <protection locked="false"/>
    </xf>
    <xf numFmtId="0" fontId="25" fillId="3" borderId="10" xfId="19344" applyNumberFormat="true" applyFont="true" applyProtection="true">
      <protection locked="false"/>
    </xf>
    <xf numFmtId="0" fontId="25" fillId="3" borderId="10" xfId="19344" applyFont="true" applyAlignment="true" applyProtection="true">
      <alignment horizontal="center"/>
      <protection locked="false"/>
    </xf>
    <xf numFmtId="1" fontId="111" fillId="3" borderId="10" xfId="19344" applyNumberFormat="true" applyFont="true" applyAlignment="true" applyProtection="true">
      <alignment horizontal="center"/>
      <protection locked="false"/>
    </xf>
    <xf numFmtId="0" fontId="72" fillId="3" borderId="10" xfId="19344" applyFont="true" applyProtection="true">
      <protection locked="false"/>
    </xf>
    <xf numFmtId="0" fontId="114" fillId="4" borderId="13" xfId="19344" applyFont="true" applyFill="true" applyBorder="true" applyAlignment="true" applyProtection="true">
      <alignment horizontal="center" vertical="center" wrapText="true"/>
      <protection locked="false"/>
    </xf>
    <xf numFmtId="1" fontId="114" fillId="4" borderId="14" xfId="19344" applyNumberFormat="true" applyFont="true" applyFill="true" applyBorder="true" applyAlignment="true" applyProtection="true">
      <alignment horizontal="center" vertical="center" wrapText="true"/>
      <protection locked="false"/>
    </xf>
    <xf numFmtId="0" fontId="114" fillId="4" borderId="15" xfId="19344" applyFont="true" applyFill="true" applyBorder="true" applyAlignment="true" applyProtection="true">
      <alignment horizontal="center" vertical="center" wrapText="true"/>
      <protection locked="false"/>
    </xf>
    <xf numFmtId="0" fontId="114" fillId="3" borderId="10" xfId="19344" applyFont="true" applyProtection="true">
      <protection locked="false"/>
    </xf>
    <xf numFmtId="164" fontId="116" fillId="9" borderId="16" xfId="19344" applyNumberFormat="true" applyFont="true" applyFill="true" applyBorder="true" applyAlignment="true" applyProtection="true">
      <alignment horizontal="center"/>
      <protection locked="false"/>
    </xf>
    <xf numFmtId="164" fontId="116" fillId="6" borderId="17" xfId="19344" applyNumberFormat="true" applyFont="true" applyFill="true" applyBorder="true" applyAlignment="true" applyProtection="true">
      <alignment horizontal="center"/>
      <protection locked="false"/>
    </xf>
    <xf numFmtId="164" fontId="116" fillId="7" borderId="17" xfId="19344" applyNumberFormat="true" applyFont="true" applyFill="true" applyBorder="true" applyAlignment="true" applyProtection="true">
      <alignment horizontal="center"/>
      <protection locked="false"/>
    </xf>
    <xf numFmtId="164" fontId="116" fillId="8" borderId="20" xfId="19344" applyNumberFormat="true" applyFont="true" applyFill="true"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protection locked="false"/>
    </xf>
    <xf numFmtId="164" fontId="116" fillId="9" borderId="8" xfId="19344" applyNumberFormat="true" applyFont="true" applyFill="true" applyBorder="true" applyAlignment="true" applyProtection="true">
      <alignment horizontal="center"/>
      <protection locked="false"/>
    </xf>
    <xf numFmtId="164" fontId="116" fillId="6" borderId="9" xfId="19344" applyNumberFormat="true" applyFont="true" applyFill="true" applyBorder="true" applyAlignment="true" applyProtection="true">
      <alignment horizontal="center"/>
      <protection locked="false"/>
    </xf>
    <xf numFmtId="164" fontId="116" fillId="7" borderId="9" xfId="19344" applyNumberFormat="true" applyFont="true" applyFill="true" applyBorder="true" applyAlignment="true" applyProtection="true">
      <alignment horizontal="center"/>
      <protection locked="false"/>
    </xf>
    <xf numFmtId="164" fontId="116" fillId="8" borderId="22" xfId="19344" applyNumberFormat="true" applyFont="true" applyFill="true" applyBorder="true" applyAlignment="true" applyProtection="true">
      <alignment horizontal="center"/>
      <protection locked="false"/>
    </xf>
    <xf numFmtId="0" fontId="114" fillId="4" borderId="18" xfId="19344" applyFont="true" applyFill="true" applyBorder="true" applyAlignment="true" applyProtection="true">
      <alignment horizontal="center" vertical="center" wrapText="true"/>
      <protection locked="false"/>
    </xf>
    <xf numFmtId="0" fontId="114" fillId="4" borderId="14" xfId="19344" applyFont="true" applyFill="true" applyBorder="true" applyAlignment="true" applyProtection="true">
      <alignment horizontal="center" vertical="center" wrapText="true"/>
      <protection locked="false"/>
    </xf>
    <xf numFmtId="164" fontId="116" fillId="4" borderId="16" xfId="19344" applyNumberFormat="true" applyFont="true" applyFill="true" applyBorder="true" applyAlignment="true" applyProtection="true">
      <alignment horizontal="center" vertical="center"/>
      <protection locked="false"/>
    </xf>
    <xf numFmtId="164" fontId="116" fillId="9" borderId="17"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1" borderId="17" xfId="19344" applyNumberFormat="true" applyFont="true" applyFill="true" applyBorder="true" applyAlignment="true" applyProtection="true">
      <alignment horizontal="center" vertical="center"/>
      <protection locked="false"/>
    </xf>
    <xf numFmtId="164" fontId="116" fillId="12" borderId="20" xfId="19344" applyNumberFormat="true" applyFont="true" applyFill="true" applyBorder="true" applyAlignment="true" applyProtection="true">
      <alignment horizontal="center" vertical="center"/>
      <protection locked="false"/>
    </xf>
    <xf numFmtId="164" fontId="116" fillId="6" borderId="17" xfId="19344" applyNumberFormat="true" applyFont="true" applyFill="true" applyBorder="true" applyAlignment="true" applyProtection="true">
      <alignment horizontal="center" vertical="center"/>
      <protection locked="false"/>
    </xf>
    <xf numFmtId="164" fontId="116" fillId="7" borderId="17" xfId="19344" applyNumberFormat="true" applyFont="true" applyFill="true" applyBorder="true" applyAlignment="true" applyProtection="true">
      <alignment horizontal="center" vertical="center"/>
      <protection locked="false"/>
    </xf>
    <xf numFmtId="164" fontId="116" fillId="8" borderId="20" xfId="19344" applyNumberFormat="true" applyFont="true" applyFill="true" applyBorder="true" applyAlignment="true" applyProtection="true">
      <alignment horizontal="center" vertical="center"/>
      <protection locked="false"/>
    </xf>
    <xf numFmtId="0" fontId="25" fillId="3" borderId="10" xfId="19344" applyFont="true" applyAlignment="true" applyProtection="true">
      <alignment vertical="center"/>
      <protection locked="false"/>
    </xf>
    <xf numFmtId="164" fontId="116" fillId="4" borderId="8" xfId="19344" applyNumberFormat="true" applyFont="true" applyFill="true" applyBorder="true" applyAlignment="true" applyProtection="true">
      <alignment horizontal="center" vertical="center"/>
      <protection locked="false"/>
    </xf>
    <xf numFmtId="164" fontId="116" fillId="9" borderId="9" xfId="19344" applyNumberFormat="true" applyFont="true" applyFill="true" applyBorder="true" applyAlignment="true" applyProtection="true">
      <alignment horizontal="center" vertical="center"/>
      <protection locked="false"/>
    </xf>
    <xf numFmtId="164" fontId="116" fillId="6" borderId="9" xfId="19344" applyNumberFormat="true" applyFont="true" applyFill="true" applyBorder="true" applyAlignment="true" applyProtection="true">
      <alignment horizontal="center" vertical="center"/>
      <protection locked="false"/>
    </xf>
    <xf numFmtId="164" fontId="116" fillId="7" borderId="9" xfId="19344" applyNumberFormat="true" applyFont="true" applyFill="true" applyBorder="true" applyAlignment="true" applyProtection="true">
      <alignment horizontal="center" vertical="center"/>
      <protection locked="false"/>
    </xf>
    <xf numFmtId="164" fontId="116" fillId="8" borderId="22" xfId="19344" applyNumberFormat="true" applyFont="true" applyFill="true" applyBorder="true" applyAlignment="true" applyProtection="true">
      <alignment horizontal="center" vertical="center"/>
      <protection locked="false"/>
    </xf>
    <xf numFmtId="1" fontId="25" fillId="4" borderId="4" xfId="19344" applyNumberFormat="true" applyFont="true" applyFill="true" applyBorder="true" applyAlignment="true" applyProtection="true">
      <alignment horizontal="center"/>
      <protection locked="false"/>
    </xf>
    <xf numFmtId="164" fontId="116" fillId="3" borderId="19" xfId="19344" applyNumberFormat="true" applyFont="true" applyBorder="true" applyAlignment="true" applyProtection="true">
      <alignment horizontal="center"/>
      <protection locked="false"/>
    </xf>
    <xf numFmtId="164" fontId="116" fillId="3" borderId="23" xfId="19344" applyNumberFormat="true" applyFont="true" applyBorder="true" applyAlignment="true" applyProtection="true">
      <alignment horizontal="center"/>
      <protection locked="false"/>
    </xf>
    <xf numFmtId="164" fontId="116" fillId="3" borderId="11" xfId="19344" applyNumberFormat="true" applyFont="true" applyBorder="true" applyAlignment="true" applyProtection="true">
      <alignment horizontal="center"/>
      <protection locked="false"/>
    </xf>
    <xf numFmtId="164" fontId="116" fillId="3" borderId="20" xfId="19344" applyNumberFormat="true" applyFont="true" applyBorder="true" applyAlignment="true" applyProtection="true">
      <alignment horizontal="center"/>
      <protection locked="false"/>
    </xf>
    <xf numFmtId="164" fontId="116" fillId="3" borderId="21" xfId="19344" applyNumberFormat="true" applyFont="true" applyBorder="true" applyAlignment="true" applyProtection="true">
      <alignment horizontal="center"/>
      <protection locked="false"/>
    </xf>
    <xf numFmtId="164" fontId="116" fillId="3" borderId="7" xfId="19344" applyNumberFormat="true" applyFont="true" applyBorder="true" applyAlignment="true" applyProtection="true">
      <alignment horizontal="center"/>
      <protection locked="false"/>
    </xf>
    <xf numFmtId="164" fontId="116" fillId="3" borderId="12" xfId="19344" applyNumberFormat="true" applyFont="true" applyBorder="true" applyAlignment="true" applyProtection="true">
      <alignment horizontal="center"/>
      <protection locked="false"/>
    </xf>
    <xf numFmtId="164" fontId="116" fillId="3" borderId="22" xfId="19344" applyNumberFormat="true" applyFont="true" applyBorder="true" applyAlignment="true" applyProtection="true">
      <alignment horizontal="center"/>
      <protection locked="false"/>
    </xf>
    <xf numFmtId="0" fontId="25" fillId="3" borderId="24" xfId="19344" applyFont="true" applyBorder="true" applyProtection="true">
      <protection locked="false"/>
    </xf>
    <xf numFmtId="0" fontId="25" fillId="3" borderId="25" xfId="19344" applyFont="true" applyBorder="true" applyProtection="true">
      <protection locked="false"/>
    </xf>
    <xf numFmtId="0" fontId="72" fillId="4" borderId="26" xfId="19344" applyFont="true" applyFill="true" applyBorder="true" applyAlignment="true" applyProtection="true">
      <alignment horizontal="center" vertical="center"/>
      <protection locked="false"/>
    </xf>
    <xf numFmtId="0" fontId="114" fillId="4" borderId="25" xfId="19344" applyFont="true" applyFill="true" applyBorder="true" applyAlignment="true" applyProtection="true">
      <alignment horizontal="center" vertical="center"/>
      <protection locked="false"/>
    </xf>
    <xf numFmtId="0" fontId="114" fillId="4" borderId="18" xfId="19344" applyFont="true" applyFill="true" applyBorder="true" applyAlignment="true" applyProtection="true">
      <alignment horizontal="center" vertical="center"/>
      <protection locked="false"/>
    </xf>
    <xf numFmtId="0" fontId="116" fillId="3" borderId="10" xfId="19344" applyFont="true" applyFill="true" applyBorder="true" applyProtection="true">
      <protection locked="false"/>
    </xf>
    <xf numFmtId="0" fontId="114" fillId="4" borderId="26" xfId="19344" applyFont="true" applyFill="true" applyBorder="true" applyAlignment="true" applyProtection="true">
      <alignment horizontal="center" vertical="center" wrapText="true"/>
      <protection locked="false"/>
    </xf>
    <xf numFmtId="164" fontId="25" fillId="3" borderId="10" xfId="19344" applyNumberFormat="true" applyFont="true" applyProtection="true">
      <protection locked="false"/>
    </xf>
    <xf numFmtId="0" fontId="118" fillId="3" borderId="4" xfId="19344" applyFont="true" applyBorder="true" applyAlignment="true" applyProtection="true">
      <alignment vertical="center" textRotation="90"/>
      <protection locked="false"/>
    </xf>
    <xf numFmtId="164" fontId="116" fillId="3" borderId="29" xfId="19344" applyNumberFormat="true" applyFont="true" applyFill="true" applyBorder="true" applyAlignment="true" applyProtection="true">
      <alignment horizontal="center"/>
      <protection locked="false"/>
    </xf>
    <xf numFmtId="164" fontId="116" fillId="3" borderId="10" xfId="19344" applyNumberFormat="true" applyFont="true" applyFill="true" applyBorder="true" applyAlignment="true" applyProtection="true">
      <alignment horizontal="center"/>
      <protection locked="false"/>
    </xf>
    <xf numFmtId="164" fontId="116" fillId="3" borderId="28" xfId="19344" applyNumberFormat="true" applyFont="true" applyFill="true" applyBorder="true" applyAlignment="true" applyProtection="true">
      <alignment horizontal="center"/>
      <protection locked="false"/>
    </xf>
    <xf numFmtId="164" fontId="116" fillId="3" borderId="32" xfId="19344" applyNumberFormat="true" applyFont="true" applyFill="true" applyBorder="true" applyAlignment="true" applyProtection="true">
      <alignment horizontal="center"/>
      <protection locked="false"/>
    </xf>
    <xf numFmtId="164" fontId="116" fillId="3" borderId="31" xfId="19344" applyNumberFormat="true" applyFont="true" applyFill="true" applyBorder="true" applyAlignment="true" applyProtection="true">
      <alignment horizontal="center"/>
      <protection locked="false"/>
    </xf>
    <xf numFmtId="1" fontId="25" fillId="3" borderId="10" xfId="19344" applyNumberFormat="true" applyFont="true" applyProtection="true">
      <protection locked="false"/>
    </xf>
    <xf numFmtId="164" fontId="116" fillId="3" borderId="35" xfId="19344" applyNumberFormat="true" applyFont="true" applyFill="true" applyBorder="true" applyAlignment="true" applyProtection="true">
      <alignment horizontal="center"/>
      <protection locked="false"/>
    </xf>
    <xf numFmtId="164" fontId="116" fillId="3" borderId="5" xfId="19344" applyNumberFormat="true" applyFont="true" applyFill="true" applyBorder="true" applyAlignment="true" applyProtection="true">
      <alignment horizontal="center"/>
      <protection locked="false"/>
    </xf>
    <xf numFmtId="164" fontId="116" fillId="3" borderId="6" xfId="19344" applyNumberFormat="true" applyFont="true" applyFill="true" applyBorder="true" applyAlignment="true" applyProtection="true">
      <alignment horizontal="center"/>
      <protection locked="false"/>
    </xf>
    <xf numFmtId="164" fontId="116" fillId="3" borderId="34" xfId="19344" applyNumberFormat="true" applyFont="true" applyFill="true" applyBorder="true" applyAlignment="true" applyProtection="true">
      <alignment horizontal="center"/>
      <protection locked="false"/>
    </xf>
    <xf numFmtId="0" fontId="25" fillId="3" borderId="12" xfId="19344" applyFont="true" applyBorder="true" applyProtection="true">
      <protection locked="false"/>
    </xf>
    <xf numFmtId="0" fontId="25" fillId="3" borderId="10" xfId="19344" applyFont="true" applyBorder="true" applyProtection="true">
      <protection locked="false"/>
    </xf>
    <xf numFmtId="164" fontId="25" fillId="3" borderId="10" xfId="19344" applyNumberFormat="true" applyFont="true" applyAlignment="true" applyProtection="true">
      <alignment horizontal="center"/>
      <protection locked="false"/>
    </xf>
    <xf numFmtId="164" fontId="116" fillId="3" borderId="10" xfId="19344" applyNumberFormat="true" applyFont="true" applyAlignment="true" applyProtection="true">
      <alignment horizontal="center"/>
      <protection locked="false"/>
    </xf>
    <xf numFmtId="0" fontId="25" fillId="4" borderId="26" xfId="19344" applyFont="true" applyFill="true" applyBorder="true" applyAlignment="true" applyProtection="true">
      <alignment horizontal="center" vertical="center"/>
      <protection locked="false"/>
    </xf>
    <xf numFmtId="164" fontId="116" fillId="5" borderId="16" xfId="19344" applyNumberFormat="true" applyFont="true" applyFill="true" applyBorder="true" applyAlignment="true" applyProtection="true">
      <alignment horizontal="center"/>
      <protection locked="false"/>
    </xf>
    <xf numFmtId="164" fontId="116" fillId="5" borderId="8" xfId="19344" applyNumberFormat="true" applyFont="true" applyFill="true" applyBorder="true" applyAlignment="true" applyProtection="true">
      <alignment horizontal="center"/>
      <protection locked="false"/>
    </xf>
    <xf numFmtId="164" fontId="116" fillId="5" borderId="17" xfId="19344" applyNumberFormat="true" applyFont="true" applyFill="true" applyBorder="true" applyAlignment="true" applyProtection="true">
      <alignment horizontal="center" vertical="center"/>
      <protection locked="false"/>
    </xf>
    <xf numFmtId="164" fontId="116" fillId="5" borderId="9" xfId="19344" applyNumberFormat="true" applyFont="true" applyFill="true" applyBorder="true" applyAlignment="true" applyProtection="true">
      <alignment horizontal="center" vertical="center"/>
      <protection locked="false"/>
    </xf>
    <xf numFmtId="0" fontId="71" fillId="0" borderId="10" xfId="0" applyFont="true" applyFill="true" applyBorder="true" applyAlignment="true" applyProtection="true">
      <alignment horizontal="center" vertical="center"/>
      <protection locked="false"/>
    </xf>
    <xf numFmtId="0" fontId="25" fillId="3" borderId="10" xfId="19344" applyFont="true" applyAlignment="true" applyProtection="true">
      <alignment horizontal="center" vertical="center"/>
      <protection locked="false"/>
    </xf>
    <xf numFmtId="0" fontId="25" fillId="0" borderId="10" xfId="19344" applyFont="true" applyFill="true" applyProtection="true">
      <protection locked="false"/>
    </xf>
    <xf numFmtId="1" fontId="111" fillId="3" borderId="10" xfId="19344" applyNumberFormat="true" applyFont="true" applyAlignment="true" applyProtection="true">
      <alignment horizontal="center" vertical="center"/>
      <protection locked="false"/>
    </xf>
    <xf numFmtId="0" fontId="25" fillId="27" borderId="10" xfId="19344" applyFill="true" applyAlignment="true">
      <alignment wrapText="true"/>
    </xf>
    <xf numFmtId="0" fontId="156" fillId="27" borderId="10" xfId="19344" applyFont="true" applyFill="true" applyAlignment="true">
      <alignment horizontal="left" vertical="top"/>
    </xf>
    <xf numFmtId="170" fontId="156" fillId="27" borderId="10" xfId="19344" applyNumberFormat="true" applyFont="true" applyFill="true" applyAlignment="true">
      <alignment horizontal="right" vertical="top" wrapText="true"/>
    </xf>
    <xf numFmtId="0" fontId="160" fillId="30" borderId="67" xfId="19344" applyFont="true" applyFill="true" applyBorder="true" applyAlignment="true">
      <alignment vertical="center"/>
    </xf>
    <xf numFmtId="0" fontId="160" fillId="9" borderId="67" xfId="19344" applyFont="true" applyFill="true" applyBorder="true" applyAlignment="true">
      <alignment vertical="center"/>
    </xf>
    <xf numFmtId="0" fontId="160" fillId="31" borderId="67" xfId="19344" applyFont="true" applyFill="true" applyBorder="true" applyAlignment="true">
      <alignment vertical="center"/>
    </xf>
    <xf numFmtId="0" fontId="160" fillId="32" borderId="1" xfId="19344" applyFont="true" applyFill="true" applyBorder="true" applyAlignment="true">
      <alignment vertical="center"/>
    </xf>
    <xf numFmtId="0" fontId="117" fillId="3" borderId="10" xfId="19344" applyFont="true" applyAlignment="true">
      <alignment horizontal="right"/>
    </xf>
    <xf numFmtId="0" fontId="154" fillId="27" borderId="10" xfId="19344" applyFont="true" applyFill="true" applyBorder="true" applyAlignment="true">
      <alignment horizontal="left"/>
    </xf>
    <xf numFmtId="0" fontId="154" fillId="27" borderId="10" xfId="19344" applyFont="true" applyFill="true" applyBorder="true" applyAlignment="true"/>
    <xf numFmtId="0" fontId="25" fillId="3" borderId="10" xfId="19344" applyFont="true" applyBorder="true" applyAlignment="true"/>
    <xf numFmtId="0" fontId="25" fillId="3" borderId="10" xfId="34389" applyBorder="true"/>
    <xf numFmtId="0" fontId="25" fillId="27" borderId="10" xfId="19344" applyFill="true" applyBorder="true" applyAlignment="true">
      <alignment wrapText="true"/>
    </xf>
    <xf numFmtId="0" fontId="154" fillId="15" borderId="10" xfId="19344" applyFont="true" applyFill="true" applyBorder="true" applyAlignment="true">
      <alignment horizontal="left"/>
    </xf>
    <xf numFmtId="0" fontId="153" fillId="27" borderId="10" xfId="19344" applyFont="true" applyFill="true" applyBorder="true" applyAlignment="true">
      <alignment wrapText="true"/>
    </xf>
    <xf numFmtId="0" fontId="155" fillId="3" borderId="10" xfId="19344" applyFont="true" applyBorder="true"/>
    <xf numFmtId="0" fontId="162" fillId="27" borderId="10" xfId="19344" applyFont="true" applyFill="true" applyBorder="true" applyAlignment="true">
      <alignment wrapText="true"/>
    </xf>
    <xf numFmtId="0" fontId="161" fillId="27" borderId="10" xfId="19344" applyFont="true" applyFill="true" applyBorder="true" applyAlignment="true">
      <alignment wrapText="true"/>
    </xf>
    <xf numFmtId="170" fontId="156"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5" fillId="27" borderId="10" xfId="19344" applyFill="true" applyAlignment="true">
      <alignment vertical="center" wrapText="true"/>
    </xf>
    <xf numFmtId="0" fontId="0" fillId="0" borderId="10" xfId="0" applyBorder="true" applyAlignment="true">
      <alignment vertical="center"/>
    </xf>
    <xf numFmtId="0" fontId="25" fillId="27" borderId="10" xfId="19344" applyFill="true" applyAlignment="true">
      <alignment vertical="center"/>
    </xf>
    <xf numFmtId="0" fontId="25" fillId="27" borderId="10" xfId="19344" applyFill="true" applyAlignment="true"/>
    <xf numFmtId="0" fontId="25" fillId="3" borderId="10" xfId="19344" applyAlignment="true">
      <alignment vertical="center"/>
    </xf>
    <xf numFmtId="0" fontId="25" fillId="15" borderId="10" xfId="19344" applyFill="true" applyAlignment="true"/>
    <xf numFmtId="0" fontId="160" fillId="29" borderId="1" xfId="19344" applyFont="true" applyFill="true" applyBorder="true" applyAlignment="true">
      <alignment vertical="center"/>
    </xf>
    <xf numFmtId="0" fontId="165" fillId="15" borderId="3" xfId="19344" applyFont="true" applyFill="true" applyBorder="true" applyAlignment="true">
      <alignment horizontal="left"/>
    </xf>
    <xf numFmtId="0" fontId="137" fillId="27" borderId="4" xfId="19344" applyFont="true" applyFill="true" applyBorder="true" applyAlignment="true"/>
    <xf numFmtId="0" fontId="165" fillId="27" borderId="10" xfId="19344" applyFont="true" applyFill="true" applyBorder="true" applyAlignment="true"/>
    <xf numFmtId="0" fontId="167" fillId="3" borderId="4" xfId="19344" applyFont="true" applyBorder="true" applyAlignment="true"/>
    <xf numFmtId="0" fontId="165" fillId="27" borderId="10" xfId="19344" applyFont="true" applyFill="true" applyBorder="true" applyAlignment="true">
      <alignment horizontal="left"/>
    </xf>
    <xf numFmtId="0" fontId="165" fillId="27" borderId="3" xfId="19344" applyFont="true" applyFill="true" applyBorder="true" applyAlignment="true">
      <alignment horizontal="left"/>
    </xf>
    <xf numFmtId="0" fontId="165" fillId="15" borderId="3" xfId="19344" applyFont="true" applyFill="true" applyBorder="true" applyAlignment="true">
      <alignment vertical="center"/>
    </xf>
    <xf numFmtId="0" fontId="137" fillId="27" borderId="4" xfId="19344" applyFont="true" applyFill="true" applyBorder="true" applyAlignment="true">
      <alignment vertical="center"/>
    </xf>
    <xf numFmtId="0" fontId="165" fillId="27" borderId="1" xfId="19344" applyFont="true" applyFill="true" applyBorder="true" applyAlignment="true">
      <alignment vertical="center"/>
    </xf>
    <xf numFmtId="0" fontId="137" fillId="3" borderId="2" xfId="19344" applyFont="true" applyBorder="true" applyAlignment="true">
      <alignment vertical="center"/>
    </xf>
    <xf numFmtId="0" fontId="165" fillId="27" borderId="3" xfId="19344" applyFont="true" applyFill="true" applyBorder="true" applyAlignment="true">
      <alignment vertical="center"/>
    </xf>
    <xf numFmtId="0" fontId="137" fillId="3" borderId="4" xfId="19344" applyFont="true" applyBorder="true" applyAlignment="true">
      <alignment vertical="center"/>
    </xf>
    <xf numFmtId="0" fontId="166" fillId="27" borderId="3" xfId="19344" applyFont="true" applyFill="true" applyBorder="true" applyAlignment="true">
      <alignment vertical="center"/>
    </xf>
    <xf numFmtId="0" fontId="166" fillId="3" borderId="4" xfId="19344" applyFont="true" applyBorder="true" applyAlignment="true">
      <alignment vertical="center"/>
    </xf>
    <xf numFmtId="0" fontId="166" fillId="3" borderId="3" xfId="19344" applyFont="true" applyBorder="true" applyAlignment="true">
      <alignment vertical="center"/>
    </xf>
    <xf numFmtId="0" fontId="166" fillId="27" borderId="4" xfId="19344" applyFont="true" applyFill="true" applyBorder="true" applyAlignment="true">
      <alignment vertical="center"/>
    </xf>
    <xf numFmtId="0" fontId="152" fillId="26" borderId="58" xfId="40344" applyFont="true" applyFill="true" applyBorder="true" applyAlignment="true">
      <alignment horizontal="left" vertical="center"/>
    </xf>
    <xf numFmtId="0" fontId="152" fillId="26" borderId="59" xfId="40356" applyFont="true" applyFill="true" applyBorder="true" applyAlignment="true">
      <alignment horizontal="left" vertical="center"/>
    </xf>
    <xf numFmtId="0" fontId="152" fillId="26" borderId="60" xfId="40376" applyFont="true" applyFill="true" applyBorder="true" applyAlignment="true">
      <alignment horizontal="left" vertical="center"/>
    </xf>
    <xf numFmtId="0" fontId="152" fillId="26" borderId="58" xfId="40412" applyFont="true" applyFill="true" applyBorder="true" applyAlignment="true">
      <alignment horizontal="left" vertical="center"/>
    </xf>
    <xf numFmtId="0" fontId="152" fillId="26" borderId="59" xfId="40424" applyFont="true" applyFill="true" applyBorder="true" applyAlignment="true">
      <alignment horizontal="left" vertical="center"/>
    </xf>
    <xf numFmtId="0" fontId="152" fillId="26" borderId="60" xfId="40436" applyFont="true" applyFill="true" applyBorder="true" applyAlignment="true">
      <alignment horizontal="left" vertical="center"/>
    </xf>
    <xf numFmtId="0" fontId="152" fillId="3" borderId="57" xfId="40400" applyFont="true" applyBorder="true" applyAlignment="true">
      <alignment horizontal="left" vertical="center"/>
    </xf>
    <xf numFmtId="0" fontId="152" fillId="26" borderId="58" xfId="39990" applyFont="true" applyFill="true" applyBorder="true" applyAlignment="true">
      <alignment horizontal="left" vertical="center"/>
    </xf>
    <xf numFmtId="0" fontId="152" fillId="26" borderId="59" xfId="40002" applyFont="true" applyFill="true" applyBorder="true" applyAlignment="true">
      <alignment horizontal="left" vertical="center"/>
    </xf>
    <xf numFmtId="0" fontId="152" fillId="26" borderId="60" xfId="40014" applyFont="true" applyFill="true" applyBorder="true" applyAlignment="true">
      <alignment horizontal="left" vertical="center"/>
    </xf>
    <xf numFmtId="0" fontId="152" fillId="26" borderId="58" xfId="40050" applyFont="true" applyFill="true" applyBorder="true" applyAlignment="true">
      <alignment horizontal="left" vertical="center"/>
    </xf>
    <xf numFmtId="0" fontId="152" fillId="26" borderId="59" xfId="40062" applyFont="true" applyFill="true" applyBorder="true" applyAlignment="true">
      <alignment horizontal="left" vertical="center"/>
    </xf>
    <xf numFmtId="0" fontId="152" fillId="26" borderId="60" xfId="40074" applyFont="true" applyFill="true" applyBorder="true" applyAlignment="true">
      <alignment horizontal="left" vertical="center"/>
    </xf>
    <xf numFmtId="0" fontId="152" fillId="26" borderId="58" xfId="40110" applyFont="true" applyFill="true" applyBorder="true" applyAlignment="true">
      <alignment horizontal="left" vertical="center"/>
    </xf>
    <xf numFmtId="0" fontId="152" fillId="26" borderId="59" xfId="40122" applyFont="true" applyFill="true" applyBorder="true" applyAlignment="true">
      <alignment horizontal="left" vertical="center"/>
    </xf>
    <xf numFmtId="0" fontId="152" fillId="26" borderId="58" xfId="40170" applyFont="true" applyFill="true" applyBorder="true" applyAlignment="true">
      <alignment horizontal="left" vertical="center"/>
    </xf>
    <xf numFmtId="0" fontId="152" fillId="26" borderId="59" xfId="40182" applyFont="true" applyFill="true" applyBorder="true" applyAlignment="true">
      <alignment horizontal="left" vertical="center"/>
    </xf>
    <xf numFmtId="0" fontId="152" fillId="26" borderId="60" xfId="40194" applyFont="true" applyFill="true" applyBorder="true" applyAlignment="true">
      <alignment horizontal="left" vertical="center"/>
    </xf>
    <xf numFmtId="0" fontId="152" fillId="26" borderId="58" xfId="40230" applyFont="true" applyFill="true" applyBorder="true" applyAlignment="true">
      <alignment horizontal="left" vertical="center"/>
    </xf>
    <xf numFmtId="0" fontId="152" fillId="26" borderId="59" xfId="40242" applyFont="true" applyFill="true" applyBorder="true" applyAlignment="true">
      <alignment horizontal="left" vertical="center"/>
    </xf>
    <xf numFmtId="0" fontId="152" fillId="26" borderId="58" xfId="40290" applyFont="true" applyFill="true" applyBorder="true" applyAlignment="true">
      <alignment horizontal="left" vertical="center"/>
    </xf>
    <xf numFmtId="0" fontId="152" fillId="26" borderId="59" xfId="40302" applyFont="true" applyFill="true" applyBorder="true" applyAlignment="true">
      <alignment horizontal="left" vertical="center"/>
    </xf>
    <xf numFmtId="0" fontId="152" fillId="26" borderId="58" xfId="40418" applyFont="true" applyFill="true" applyBorder="true" applyAlignment="true">
      <alignment horizontal="left" vertical="center"/>
    </xf>
    <xf numFmtId="0" fontId="152" fillId="26" borderId="59" xfId="40430" applyFont="true" applyFill="true" applyBorder="true" applyAlignment="true">
      <alignment horizontal="left" vertical="center"/>
    </xf>
    <xf numFmtId="0" fontId="152" fillId="26" borderId="60" xfId="40442" applyFont="true" applyFill="true" applyBorder="true" applyAlignment="true">
      <alignment horizontal="left" vertical="center"/>
    </xf>
    <xf numFmtId="0" fontId="152" fillId="3" borderId="57" xfId="40406" applyFont="true" applyBorder="true" applyAlignment="true">
      <alignment horizontal="left" vertical="center"/>
    </xf>
    <xf numFmtId="0" fontId="152" fillId="3" borderId="54" xfId="39980" applyFont="true" applyBorder="true" applyAlignment="true">
      <alignment horizontal="center" vertical="center" wrapText="true"/>
    </xf>
    <xf numFmtId="0" fontId="152" fillId="3" borderId="55" xfId="39982" applyFont="true" applyBorder="true" applyAlignment="true">
      <alignment horizontal="center" vertical="center" wrapText="true"/>
    </xf>
    <xf numFmtId="0" fontId="152" fillId="3" borderId="54" xfId="40040" applyFont="true" applyBorder="true" applyAlignment="true">
      <alignment horizontal="center" vertical="center" wrapText="true"/>
    </xf>
    <xf numFmtId="0" fontId="152" fillId="3" borderId="55" xfId="40042" applyFont="true" applyBorder="true" applyAlignment="true">
      <alignment horizontal="center" vertical="center" wrapText="true"/>
    </xf>
    <xf numFmtId="0" fontId="152" fillId="3" borderId="54" xfId="40100" applyFont="true" applyBorder="true" applyAlignment="true">
      <alignment horizontal="center" vertical="center" wrapText="true"/>
    </xf>
    <xf numFmtId="0" fontId="152" fillId="3" borderId="55" xfId="40102" applyFont="true" applyBorder="true" applyAlignment="true">
      <alignment horizontal="center" vertical="center" wrapText="true"/>
    </xf>
    <xf numFmtId="0" fontId="152" fillId="3" borderId="54" xfId="40160" applyFont="true" applyBorder="true" applyAlignment="true">
      <alignment horizontal="center" vertical="center" wrapText="true"/>
    </xf>
    <xf numFmtId="0" fontId="152" fillId="3" borderId="55" xfId="40162" applyFont="true" applyBorder="true" applyAlignment="true">
      <alignment horizontal="center" vertical="center" wrapText="true"/>
    </xf>
    <xf numFmtId="0" fontId="152" fillId="3" borderId="54" xfId="40220" applyFont="true" applyBorder="true" applyAlignment="true">
      <alignment horizontal="center" vertical="center" wrapText="true"/>
    </xf>
    <xf numFmtId="0" fontId="152" fillId="3" borderId="55" xfId="40222" applyFont="true" applyBorder="true" applyAlignment="true">
      <alignment horizontal="center" vertical="center" wrapText="true"/>
    </xf>
    <xf numFmtId="0" fontId="152" fillId="3" borderId="54" xfId="40280" applyFont="true" applyBorder="true" applyAlignment="true">
      <alignment horizontal="center" vertical="center" wrapText="true"/>
    </xf>
    <xf numFmtId="0" fontId="152" fillId="3" borderId="55" xfId="40282" applyFont="true" applyBorder="true" applyAlignment="true">
      <alignment horizontal="center" vertical="center" wrapText="true"/>
    </xf>
    <xf numFmtId="0" fontId="152" fillId="3" borderId="54" xfId="40334" applyFont="true" applyBorder="true" applyAlignment="true">
      <alignment horizontal="center" vertical="center" wrapText="true"/>
    </xf>
    <xf numFmtId="0" fontId="152" fillId="3" borderId="55" xfId="40335" applyFont="true" applyBorder="true" applyAlignment="true">
      <alignment horizontal="center" vertical="center" wrapText="true"/>
    </xf>
    <xf numFmtId="0" fontId="152" fillId="3" borderId="55" xfId="40336" applyFont="true" applyBorder="true" applyAlignment="true">
      <alignment horizontal="center" vertical="center" wrapText="true"/>
    </xf>
    <xf numFmtId="0" fontId="152" fillId="3" borderId="54" xfId="40340" applyFont="true" applyBorder="true" applyAlignment="true">
      <alignment horizontal="center" vertical="center" wrapText="true"/>
    </xf>
    <xf numFmtId="0" fontId="152" fillId="3" borderId="55" xfId="40342" applyFont="true" applyBorder="true" applyAlignment="true">
      <alignment horizontal="center" vertical="center" wrapText="true"/>
    </xf>
    <xf numFmtId="0" fontId="152" fillId="3" borderId="54" xfId="40402" applyFont="true" applyBorder="true" applyAlignment="true">
      <alignment horizontal="center" vertical="center" wrapText="true"/>
    </xf>
    <xf numFmtId="0" fontId="152" fillId="3" borderId="55" xfId="40404" applyFont="true" applyBorder="true" applyAlignment="true">
      <alignment horizontal="center" vertical="center" wrapText="true"/>
    </xf>
    <xf numFmtId="0" fontId="152" fillId="3" borderId="54" xfId="40408" applyFont="true" applyBorder="true" applyAlignment="true">
      <alignment horizontal="center" vertical="center" wrapText="true"/>
    </xf>
    <xf numFmtId="0" fontId="152" fillId="3" borderId="55" xfId="40410" applyFont="true" applyBorder="true" applyAlignment="true">
      <alignment horizontal="center" vertical="center" wrapText="true"/>
    </xf>
    <xf numFmtId="0" fontId="163" fillId="3" borderId="10" xfId="39959" applyFont="true" applyAlignment="true">
      <alignment horizontal="left" vertical="center"/>
    </xf>
    <xf numFmtId="0" fontId="152" fillId="3" borderId="10" xfId="40020" applyFont="true" applyAlignment="true">
      <alignment horizontal="left" vertical="center"/>
    </xf>
    <xf numFmtId="0" fontId="163" fillId="3" borderId="10" xfId="40019" applyFont="true" applyAlignment="true">
      <alignment horizontal="left" vertical="center"/>
    </xf>
    <xf numFmtId="0" fontId="152" fillId="3" borderId="10" xfId="40080" applyFont="true" applyAlignment="true">
      <alignment horizontal="left" vertical="center"/>
    </xf>
    <xf numFmtId="0" fontId="163" fillId="3" borderId="10" xfId="40079" applyFont="true" applyAlignment="true">
      <alignment horizontal="left" vertical="center"/>
    </xf>
    <xf numFmtId="0" fontId="163" fillId="3" borderId="10" xfId="40139" applyFont="true" applyAlignment="true">
      <alignment horizontal="left" vertical="center"/>
    </xf>
    <xf numFmtId="0" fontId="152" fillId="3" borderId="10" xfId="40200" applyFont="true" applyAlignment="true">
      <alignment horizontal="left" vertical="center"/>
    </xf>
    <xf numFmtId="0" fontId="163" fillId="3" borderId="10" xfId="40199" applyFont="true" applyAlignment="true">
      <alignment horizontal="left" vertical="center"/>
    </xf>
    <xf numFmtId="0" fontId="163" fillId="3" borderId="10" xfId="40259" applyFont="true" applyAlignment="true">
      <alignment horizontal="left" vertical="center"/>
    </xf>
    <xf numFmtId="0" fontId="152" fillId="3" borderId="57" xfId="40332" applyFont="true" applyBorder="true" applyAlignment="true">
      <alignment horizontal="left" vertical="center"/>
    </xf>
    <xf numFmtId="0" fontId="163" fillId="3" borderId="10" xfId="40319" applyFont="true" applyAlignment="true">
      <alignment horizontal="left" vertical="center"/>
    </xf>
    <xf numFmtId="0" fontId="163" fillId="3" borderId="10" xfId="40387" applyFont="true" applyAlignment="true">
      <alignment horizontal="left" vertical="center"/>
    </xf>
    <xf numFmtId="0" fontId="152" fillId="3" borderId="57" xfId="39978" applyFont="true" applyBorder="true" applyAlignment="true">
      <alignment horizontal="left" vertical="center"/>
    </xf>
    <xf numFmtId="0" fontId="163" fillId="3" borderId="10" xfId="39965" applyFont="true" applyAlignment="true">
      <alignment horizontal="left" vertical="center"/>
    </xf>
    <xf numFmtId="0" fontId="152" fillId="3" borderId="57" xfId="40038" applyFont="true" applyBorder="true" applyAlignment="true">
      <alignment horizontal="left" vertical="center"/>
    </xf>
    <xf numFmtId="0" fontId="163" fillId="3" borderId="10" xfId="40025" applyFont="true" applyAlignment="true">
      <alignment horizontal="left" vertical="center"/>
    </xf>
    <xf numFmtId="0" fontId="152" fillId="3" borderId="57" xfId="40098" applyFont="true" applyBorder="true" applyAlignment="true">
      <alignment horizontal="left" vertical="center"/>
    </xf>
    <xf numFmtId="0" fontId="163" fillId="3" borderId="10" xfId="40085" applyFont="true" applyAlignment="true">
      <alignment horizontal="left" vertical="center"/>
    </xf>
    <xf numFmtId="0" fontId="152" fillId="3" borderId="57" xfId="40158" applyFont="true" applyBorder="true" applyAlignment="true">
      <alignment horizontal="left" vertical="center"/>
    </xf>
    <xf numFmtId="0" fontId="163" fillId="3" borderId="10" xfId="40145" applyFont="true" applyAlignment="true">
      <alignment horizontal="left" vertical="center"/>
    </xf>
    <xf numFmtId="0" fontId="152" fillId="3" borderId="57" xfId="40218" applyFont="true" applyBorder="true" applyAlignment="true">
      <alignment horizontal="left" vertical="center"/>
    </xf>
    <xf numFmtId="0" fontId="163" fillId="3" borderId="10" xfId="40205" applyFont="true" applyAlignment="true">
      <alignment horizontal="left" vertical="center"/>
    </xf>
    <xf numFmtId="0" fontId="152" fillId="3" borderId="57" xfId="40278" applyFont="true" applyBorder="true" applyAlignment="true">
      <alignment horizontal="left" vertical="center"/>
    </xf>
    <xf numFmtId="0" fontId="163" fillId="3" borderId="10" xfId="40265" applyFont="true" applyAlignment="true">
      <alignment horizontal="left" vertical="center"/>
    </xf>
    <xf numFmtId="0" fontId="152" fillId="3" borderId="57" xfId="40338" applyFont="true" applyBorder="true" applyAlignment="true">
      <alignment horizontal="left" vertical="center"/>
    </xf>
    <xf numFmtId="0" fontId="163" fillId="3" borderId="10" xfId="40325" applyFont="true" applyAlignment="true">
      <alignment horizontal="left" vertical="center"/>
    </xf>
    <xf numFmtId="0" fontId="163" fillId="3" borderId="10" xfId="40393" applyFont="true" applyAlignment="true">
      <alignment horizontal="left" vertical="center"/>
    </xf>
    <xf numFmtId="0" fontId="152" fillId="33" borderId="10" xfId="40388" applyFont="true" applyFill="true" applyAlignment="true">
      <alignment horizontal="left" vertical="center"/>
    </xf>
    <xf numFmtId="0" fontId="152" fillId="34" borderId="10" xfId="40320" applyFont="true" applyFill="true" applyAlignment="true">
      <alignment horizontal="left" vertical="center"/>
    </xf>
    <xf numFmtId="0" fontId="152" fillId="30" borderId="10" xfId="40260" applyFont="true" applyFill="true" applyAlignment="true">
      <alignment horizontal="left" vertical="center"/>
    </xf>
    <xf numFmtId="0" fontId="152" fillId="31" borderId="10" xfId="40140" applyFont="true" applyFill="true" applyAlignment="true">
      <alignment horizontal="left" vertical="center"/>
    </xf>
    <xf numFmtId="0" fontId="152" fillId="9" borderId="10" xfId="39960" applyFont="true" applyFill="true" applyAlignment="true">
      <alignment horizontal="left" vertical="center"/>
    </xf>
    <xf numFmtId="1" fontId="72" fillId="4" borderId="39" xfId="19344" applyNumberFormat="true" applyFont="true" applyFill="true" applyBorder="true" applyAlignment="true" applyProtection="true">
      <alignment horizontal="center" vertical="center"/>
    </xf>
    <xf numFmtId="1" fontId="72" fillId="4" borderId="42" xfId="19344" applyNumberFormat="true" applyFont="true" applyFill="true" applyBorder="true" applyAlignment="true" applyProtection="true">
      <alignment horizontal="center" vertical="center"/>
    </xf>
    <xf numFmtId="0" fontId="25" fillId="0" borderId="10" xfId="19344" applyFill="true" applyBorder="true" applyAlignment="true">
      <alignment wrapText="true"/>
    </xf>
    <xf numFmtId="0" fontId="25" fillId="0" borderId="10" xfId="19344" applyFill="true" applyBorder="true" applyAlignment="true">
      <alignment vertical="top" wrapText="true"/>
    </xf>
    <xf numFmtId="0" fontId="137" fillId="15" borderId="10" xfId="19344" applyFont="true" applyFill="true" applyAlignment="true">
      <alignment vertical="top" wrapText="true"/>
    </xf>
    <xf numFmtId="0" fontId="137" fillId="0" borderId="10" xfId="19344" applyFont="true" applyFill="true" applyBorder="true" applyAlignment="true">
      <alignment vertical="top" wrapText="true"/>
    </xf>
    <xf numFmtId="0" fontId="0" fillId="0" borderId="10" xfId="0" applyFill="true" applyBorder="true" applyAlignment="true">
      <alignment vertical="center"/>
    </xf>
    <xf numFmtId="0" fontId="25" fillId="0" borderId="10" xfId="19344" applyFill="true" applyBorder="true" applyAlignment="true">
      <alignment vertical="center" wrapText="true"/>
    </xf>
    <xf numFmtId="0" fontId="160" fillId="32" borderId="11" xfId="19344" applyFont="true" applyFill="true" applyBorder="true" applyAlignment="true">
      <alignment vertical="center"/>
    </xf>
    <xf numFmtId="0" fontId="25" fillId="15" borderId="10" xfId="19344" applyFill="true" applyAlignment="true">
      <alignment wrapText="true"/>
    </xf>
    <xf numFmtId="0" fontId="116" fillId="3" borderId="10" xfId="19344" applyFont="true" applyFill="true" applyBorder="true" applyAlignment="true" applyProtection="true">
      <alignment horizontal="center" vertical="center"/>
      <protection locked="false"/>
    </xf>
    <xf numFmtId="164" fontId="25" fillId="3" borderId="10" xfId="19344" applyNumberFormat="true" applyFont="true" applyAlignment="true" applyProtection="true">
      <alignment horizontal="center" vertical="center"/>
      <protection locked="false"/>
    </xf>
    <xf numFmtId="0" fontId="166" fillId="27" borderId="5" xfId="19344" applyFont="true" applyFill="true" applyBorder="true" applyAlignment="true">
      <alignment vertical="center"/>
    </xf>
    <xf numFmtId="0" fontId="175" fillId="27" borderId="6" xfId="19344" applyFont="true" applyFill="true" applyBorder="true" applyAlignment="true">
      <alignment vertical="center"/>
    </xf>
    <xf numFmtId="0" fontId="175" fillId="27" borderId="4" xfId="19344" applyFont="true" applyFill="true" applyBorder="true" applyAlignment="true">
      <alignment vertical="center"/>
    </xf>
    <xf numFmtId="0" fontId="166" fillId="27" borderId="4" xfId="19344" applyFont="true" applyFill="true" applyBorder="true" applyAlignment="true"/>
    <xf numFmtId="0" fontId="166" fillId="27" borderId="6" xfId="19344" applyFont="true" applyFill="true" applyBorder="true" applyAlignment="true"/>
    <xf numFmtId="169" fontId="151" fillId="0" borderId="10" xfId="39997" applyNumberFormat="true" applyFont="true" applyFill="true" applyBorder="true" applyAlignment="true">
      <alignment horizontal="right" vertical="center"/>
    </xf>
    <xf numFmtId="169" fontId="151" fillId="0" borderId="10" xfId="40009" applyNumberFormat="true" applyFont="true" applyFill="true" applyBorder="true" applyAlignment="true">
      <alignment horizontal="right" vertical="center"/>
    </xf>
    <xf numFmtId="0" fontId="0" fillId="0" borderId="10" xfId="0" applyBorder="true"/>
    <xf numFmtId="169" fontId="151" fillId="0" borderId="10" xfId="39985" applyNumberFormat="true" applyFont="true" applyFill="true" applyBorder="true" applyAlignment="true">
      <alignment horizontal="right" vertical="center"/>
    </xf>
    <xf numFmtId="0" fontId="0" fillId="0" borderId="10" xfId="0" applyFill="true" applyBorder="true"/>
    <xf numFmtId="0" fontId="165" fillId="15" borderId="1" xfId="19344" applyFont="true" applyFill="true" applyBorder="true" applyAlignment="true"/>
    <xf numFmtId="0" fontId="137" fillId="15" borderId="2" xfId="19344" applyFont="true" applyFill="true" applyBorder="true" applyAlignment="true"/>
    <xf numFmtId="0" fontId="165" fillId="15" borderId="3" xfId="19344" applyFont="true" applyFill="true" applyBorder="true" applyAlignment="true"/>
    <xf numFmtId="0" fontId="137" fillId="15" borderId="4" xfId="19344" applyFont="true" applyFill="true" applyBorder="true" applyAlignment="true"/>
    <xf numFmtId="0" fontId="166" fillId="15" borderId="3" xfId="19344" applyFont="true" applyFill="true" applyBorder="true" applyAlignment="true"/>
    <xf numFmtId="0" fontId="166" fillId="15" borderId="4" xfId="19344" applyFont="true" applyFill="true" applyBorder="true" applyAlignment="true"/>
    <xf numFmtId="0" fontId="166" fillId="15" borderId="3" xfId="19344" applyFont="true" applyFill="true" applyBorder="true" applyAlignment="true">
      <alignment vertical="center"/>
    </xf>
    <xf numFmtId="0" fontId="166" fillId="15" borderId="4" xfId="19344" applyFont="true" applyFill="true" applyBorder="true" applyAlignment="true">
      <alignment vertical="center"/>
    </xf>
    <xf numFmtId="0" fontId="175" fillId="15" borderId="4" xfId="19344" applyFont="true" applyFill="true" applyBorder="true" applyAlignment="true">
      <alignment vertical="center"/>
    </xf>
    <xf numFmtId="0" fontId="152" fillId="26" borderId="70" xfId="40242" applyFont="true" applyFill="true" applyBorder="true" applyAlignment="true">
      <alignment horizontal="left" vertical="center"/>
    </xf>
    <xf numFmtId="0" fontId="152" fillId="26" borderId="59" xfId="40254" applyFont="true" applyFill="true" applyBorder="true" applyAlignment="true">
      <alignment horizontal="left" vertical="center"/>
    </xf>
    <xf numFmtId="0" fontId="152" fillId="26" borderId="59" xfId="40121" applyFont="true" applyFill="true" applyBorder="true" applyAlignment="true">
      <alignment horizontal="left" vertical="center" wrapText="true"/>
    </xf>
    <xf numFmtId="0" fontId="25" fillId="3" borderId="10" xfId="19344" applyAlignment="true"/>
    <xf numFmtId="0" fontId="178" fillId="27" borderId="4" xfId="19344" applyFont="true" applyFill="true" applyBorder="true" applyAlignment="true"/>
    <xf numFmtId="0" fontId="178" fillId="3" borderId="4" xfId="19344" applyFont="true" applyBorder="true" applyAlignment="true"/>
    <xf numFmtId="0" fontId="178" fillId="27" borderId="6" xfId="19344" applyFont="true" applyFill="true" applyBorder="true" applyAlignment="true"/>
    <xf numFmtId="0" fontId="25" fillId="3" borderId="10" xfId="19344" applyAlignment="true">
      <alignment vertical="center" wrapText="true"/>
    </xf>
    <xf numFmtId="170" fontId="157" fillId="2" borderId="74" xfId="19344" applyNumberFormat="true" applyFont="true" applyFill="true" applyBorder="true" applyAlignment="true">
      <alignment vertical="center"/>
    </xf>
    <xf numFmtId="170" fontId="157" fillId="2" borderId="75" xfId="19344" applyNumberFormat="true" applyFont="true" applyFill="true" applyBorder="true" applyAlignment="true">
      <alignment vertical="center"/>
    </xf>
    <xf numFmtId="0" fontId="152" fillId="26" borderId="102" xfId="40115" applyFont="true" applyFill="true" applyBorder="true" applyAlignment="true">
      <alignment horizontal="left" vertical="center" wrapText="true"/>
    </xf>
    <xf numFmtId="0" fontId="152" fillId="3" borderId="10" xfId="39972" applyFont="true" applyBorder="true" applyAlignment="true">
      <alignment horizontal="left" vertical="center"/>
    </xf>
    <xf numFmtId="0" fontId="152" fillId="3" borderId="10" xfId="40032" applyFont="true" applyBorder="true" applyAlignment="true">
      <alignment horizontal="left" vertical="center"/>
    </xf>
    <xf numFmtId="0" fontId="152" fillId="3" borderId="10" xfId="40092" applyFont="true" applyBorder="true" applyAlignment="true">
      <alignment horizontal="left" vertical="center"/>
    </xf>
    <xf numFmtId="0" fontId="152" fillId="3" borderId="10" xfId="40152" applyFont="true" applyBorder="true" applyAlignment="true">
      <alignment horizontal="left" vertical="center"/>
    </xf>
    <xf numFmtId="0" fontId="152" fillId="3" borderId="10" xfId="40212" applyFont="true" applyBorder="true" applyAlignment="true">
      <alignment horizontal="left" vertical="center"/>
    </xf>
    <xf numFmtId="0" fontId="152" fillId="3" borderId="10" xfId="40272" applyFont="true" applyBorder="true" applyAlignment="true">
      <alignment horizontal="left" vertical="center"/>
    </xf>
    <xf numFmtId="170" fontId="157" fillId="2" borderId="106" xfId="19344" applyNumberFormat="true" applyFont="true" applyFill="true" applyBorder="true" applyAlignment="true">
      <alignment vertical="center"/>
    </xf>
    <xf numFmtId="0" fontId="152" fillId="26" borderId="107" xfId="40115" applyFont="true" applyFill="true" applyBorder="true" applyAlignment="true">
      <alignment horizontal="left" vertical="center" wrapText="true"/>
    </xf>
    <xf numFmtId="0" fontId="152" fillId="26" borderId="107" xfId="40235" applyFont="true" applyFill="true" applyBorder="true" applyAlignment="true">
      <alignment horizontal="left" vertical="center" wrapText="true"/>
    </xf>
    <xf numFmtId="0" fontId="152" fillId="26" borderId="107" xfId="40295" applyFont="true" applyFill="true" applyBorder="true" applyAlignment="true">
      <alignment horizontal="left" vertical="center" wrapText="true"/>
    </xf>
    <xf numFmtId="0" fontId="152" fillId="26" borderId="108" xfId="39984" applyFont="true" applyFill="true" applyBorder="true" applyAlignment="true">
      <alignment horizontal="left" vertical="center"/>
    </xf>
    <xf numFmtId="0" fontId="152" fillId="26" borderId="109" xfId="39996" applyFont="true" applyFill="true" applyBorder="true" applyAlignment="true">
      <alignment horizontal="left" vertical="center"/>
    </xf>
    <xf numFmtId="0" fontId="152" fillId="26" borderId="110" xfId="40008" applyFont="true" applyFill="true" applyBorder="true" applyAlignment="true">
      <alignment horizontal="left" vertical="center"/>
    </xf>
    <xf numFmtId="0" fontId="152" fillId="26" borderId="108" xfId="40044" applyFont="true" applyFill="true" applyBorder="true" applyAlignment="true">
      <alignment horizontal="left" vertical="center"/>
    </xf>
    <xf numFmtId="0" fontId="152" fillId="26" borderId="109" xfId="40056" applyFont="true" applyFill="true" applyBorder="true" applyAlignment="true">
      <alignment horizontal="left" vertical="center"/>
    </xf>
    <xf numFmtId="0" fontId="152" fillId="26" borderId="109" xfId="40062" applyFont="true" applyFill="true" applyBorder="true" applyAlignment="true">
      <alignment horizontal="left" vertical="center"/>
    </xf>
    <xf numFmtId="0" fontId="152" fillId="26" borderId="110" xfId="40074" applyFont="true" applyFill="true" applyBorder="true" applyAlignment="true">
      <alignment horizontal="left" vertical="center"/>
    </xf>
    <xf numFmtId="0" fontId="152" fillId="26" borderId="108" xfId="40104" applyFont="true" applyFill="true" applyBorder="true" applyAlignment="true">
      <alignment horizontal="left" vertical="center"/>
    </xf>
    <xf numFmtId="0" fontId="152" fillId="26" borderId="109" xfId="40116" applyFont="true" applyFill="true" applyBorder="true" applyAlignment="true">
      <alignment horizontal="left" vertical="center"/>
    </xf>
    <xf numFmtId="0" fontId="152" fillId="26" borderId="110" xfId="40116" applyFont="true" applyFill="true" applyBorder="true" applyAlignment="true">
      <alignment horizontal="left" vertical="center"/>
    </xf>
    <xf numFmtId="0" fontId="152" fillId="26" borderId="108" xfId="40164" applyFont="true" applyFill="true" applyBorder="true" applyAlignment="true">
      <alignment horizontal="left" vertical="center"/>
    </xf>
    <xf numFmtId="0" fontId="152" fillId="26" borderId="109" xfId="40176" applyFont="true" applyFill="true" applyBorder="true" applyAlignment="true">
      <alignment horizontal="left" vertical="center"/>
    </xf>
    <xf numFmtId="0" fontId="152" fillId="26" borderId="110" xfId="40188" applyFont="true" applyFill="true" applyBorder="true" applyAlignment="true">
      <alignment horizontal="left" vertical="center"/>
    </xf>
    <xf numFmtId="0" fontId="152" fillId="26" borderId="108" xfId="40224" applyFont="true" applyFill="true" applyBorder="true" applyAlignment="true">
      <alignment horizontal="left" vertical="center"/>
    </xf>
    <xf numFmtId="0" fontId="152" fillId="26" borderId="109" xfId="40236" applyFont="true" applyFill="true" applyBorder="true" applyAlignment="true">
      <alignment horizontal="left" vertical="center"/>
    </xf>
    <xf numFmtId="0" fontId="152" fillId="26" borderId="109" xfId="40248" applyFont="true" applyFill="true" applyBorder="true" applyAlignment="true">
      <alignment horizontal="left" vertical="center"/>
    </xf>
    <xf numFmtId="0" fontId="152" fillId="26" borderId="110" xfId="40236" applyFont="true" applyFill="true" applyBorder="true" applyAlignment="true">
      <alignment horizontal="left" vertical="center"/>
    </xf>
    <xf numFmtId="0" fontId="152" fillId="26" borderId="108" xfId="40284" applyFont="true" applyFill="true" applyBorder="true" applyAlignment="true">
      <alignment horizontal="left" vertical="center"/>
    </xf>
    <xf numFmtId="0" fontId="152" fillId="26" borderId="109" xfId="40296" applyFont="true" applyFill="true" applyBorder="true" applyAlignment="true">
      <alignment horizontal="left" vertical="center"/>
    </xf>
    <xf numFmtId="0" fontId="152" fillId="26" borderId="110" xfId="40296" applyFont="true" applyFill="true" applyBorder="true" applyAlignment="true">
      <alignment horizontal="left" vertical="center"/>
    </xf>
    <xf numFmtId="0" fontId="152" fillId="3" borderId="52" xfId="39974" applyFont="true" applyBorder="true" applyAlignment="true">
      <alignment horizontal="center" vertical="center" wrapText="true"/>
    </xf>
    <xf numFmtId="0" fontId="152" fillId="3" borderId="112" xfId="39974" applyFont="true" applyBorder="true" applyAlignment="true">
      <alignment horizontal="center" vertical="center" wrapText="true"/>
    </xf>
    <xf numFmtId="0" fontId="152" fillId="3" borderId="53" xfId="39975" applyFont="true" applyBorder="true" applyAlignment="true">
      <alignment horizontal="center" vertical="center" wrapText="true"/>
    </xf>
    <xf numFmtId="0" fontId="152" fillId="3" borderId="111" xfId="39974" applyFont="true" applyBorder="true" applyAlignment="true">
      <alignment horizontal="center" vertical="center" wrapText="true"/>
    </xf>
    <xf numFmtId="0" fontId="152" fillId="3" borderId="52" xfId="40034" applyFont="true" applyBorder="true" applyAlignment="true">
      <alignment horizontal="center" vertical="center" wrapText="true"/>
    </xf>
    <xf numFmtId="0" fontId="152" fillId="3" borderId="97" xfId="40035" applyFont="true" applyBorder="true" applyAlignment="true">
      <alignment horizontal="center" vertical="center" wrapText="true"/>
    </xf>
    <xf numFmtId="0" fontId="152" fillId="3" borderId="112" xfId="40034" applyFont="true" applyBorder="true" applyAlignment="true">
      <alignment horizontal="center" vertical="center" wrapText="true"/>
    </xf>
    <xf numFmtId="0" fontId="152" fillId="3" borderId="53" xfId="40035" applyFont="true" applyBorder="true" applyAlignment="true">
      <alignment horizontal="center" vertical="center" wrapText="true"/>
    </xf>
    <xf numFmtId="0" fontId="152" fillId="3" borderId="111" xfId="40034" applyFont="true" applyBorder="true" applyAlignment="true">
      <alignment horizontal="center" vertical="center" wrapText="true"/>
    </xf>
    <xf numFmtId="0" fontId="152" fillId="3" borderId="52" xfId="40094" applyFont="true" applyBorder="true" applyAlignment="true">
      <alignment horizontal="center" vertical="center" wrapText="true"/>
    </xf>
    <xf numFmtId="0" fontId="152" fillId="3" borderId="97" xfId="40095" applyFont="true" applyBorder="true" applyAlignment="true">
      <alignment horizontal="center" vertical="center" wrapText="true"/>
    </xf>
    <xf numFmtId="0" fontId="152" fillId="3" borderId="112" xfId="40094" applyFont="true" applyBorder="true" applyAlignment="true">
      <alignment horizontal="center" vertical="center" wrapText="true"/>
    </xf>
    <xf numFmtId="0" fontId="152" fillId="3" borderId="53" xfId="40095" applyFont="true" applyBorder="true" applyAlignment="true">
      <alignment horizontal="center" vertical="center" wrapText="true"/>
    </xf>
    <xf numFmtId="0" fontId="152" fillId="3" borderId="111" xfId="40094" applyFont="true" applyBorder="true" applyAlignment="true">
      <alignment horizontal="center" vertical="center" wrapText="true"/>
    </xf>
    <xf numFmtId="0" fontId="152" fillId="3" borderId="52" xfId="40154" applyFont="true" applyBorder="true" applyAlignment="true">
      <alignment horizontal="center" vertical="center" wrapText="true"/>
    </xf>
    <xf numFmtId="0" fontId="152" fillId="3" borderId="112" xfId="40154" applyFont="true" applyBorder="true" applyAlignment="true">
      <alignment horizontal="center" vertical="center" wrapText="true"/>
    </xf>
    <xf numFmtId="0" fontId="152" fillId="3" borderId="53" xfId="40155" applyFont="true" applyBorder="true" applyAlignment="true">
      <alignment horizontal="center" vertical="center" wrapText="true"/>
    </xf>
    <xf numFmtId="0" fontId="152" fillId="3" borderId="111" xfId="40154" applyFont="true" applyBorder="true" applyAlignment="true">
      <alignment horizontal="center" vertical="center" wrapText="true"/>
    </xf>
    <xf numFmtId="0" fontId="152" fillId="3" borderId="53" xfId="40156" applyFont="true" applyBorder="true" applyAlignment="true">
      <alignment horizontal="center" vertical="center" wrapText="true"/>
    </xf>
    <xf numFmtId="0" fontId="152" fillId="3" borderId="52" xfId="40214" applyFont="true" applyBorder="true" applyAlignment="true">
      <alignment horizontal="center" vertical="center" wrapText="true"/>
    </xf>
    <xf numFmtId="0" fontId="152" fillId="3" borderId="112" xfId="40214" applyFont="true" applyBorder="true" applyAlignment="true">
      <alignment horizontal="center" vertical="center" wrapText="true"/>
    </xf>
    <xf numFmtId="0" fontId="152" fillId="3" borderId="53" xfId="40215" applyFont="true" applyBorder="true" applyAlignment="true">
      <alignment horizontal="center" vertical="center" wrapText="true"/>
    </xf>
    <xf numFmtId="0" fontId="152" fillId="3" borderId="111" xfId="40214" applyFont="true" applyBorder="true" applyAlignment="true">
      <alignment horizontal="center" vertical="center" wrapText="true"/>
    </xf>
    <xf numFmtId="0" fontId="152" fillId="3" borderId="53" xfId="40216" applyFont="true" applyBorder="true" applyAlignment="true">
      <alignment horizontal="center" vertical="center" wrapText="true"/>
    </xf>
    <xf numFmtId="0" fontId="152" fillId="3" borderId="52" xfId="40274" applyFont="true" applyBorder="true" applyAlignment="true">
      <alignment horizontal="center" vertical="center" wrapText="true"/>
    </xf>
    <xf numFmtId="0" fontId="152" fillId="3" borderId="112" xfId="40274" applyFont="true" applyBorder="true" applyAlignment="true">
      <alignment horizontal="center" vertical="center" wrapText="true"/>
    </xf>
    <xf numFmtId="0" fontId="152" fillId="3" borderId="53" xfId="40275" applyFont="true" applyBorder="true" applyAlignment="true">
      <alignment horizontal="center" vertical="center" wrapText="true"/>
    </xf>
    <xf numFmtId="0" fontId="152" fillId="3" borderId="111" xfId="40274" applyFont="true" applyBorder="true" applyAlignment="true">
      <alignment horizontal="center" vertical="center" wrapText="true"/>
    </xf>
    <xf numFmtId="0" fontId="152" fillId="3" borderId="53" xfId="40276" applyFont="true" applyBorder="true" applyAlignment="true">
      <alignment horizontal="center" vertical="center" wrapText="true"/>
    </xf>
    <xf numFmtId="170" fontId="156" fillId="27" borderId="118" xfId="19344" applyNumberFormat="true" applyFont="true" applyFill="true" applyBorder="true" applyAlignment="true">
      <alignment horizontal="center" vertical="center"/>
    </xf>
    <xf numFmtId="170" fontId="156" fillId="27" borderId="119" xfId="19344" applyNumberFormat="true" applyFont="true" applyFill="true" applyBorder="true" applyAlignment="true">
      <alignment horizontal="center" vertical="center"/>
    </xf>
    <xf numFmtId="170" fontId="156" fillId="27" borderId="120" xfId="19344" applyNumberFormat="true" applyFont="true" applyFill="true" applyBorder="true" applyAlignment="true">
      <alignment horizontal="center" vertical="center"/>
    </xf>
    <xf numFmtId="170" fontId="156" fillId="27" borderId="121" xfId="19344" applyNumberFormat="true" applyFont="true" applyFill="true" applyBorder="true" applyAlignment="true">
      <alignment horizontal="center" vertical="center"/>
    </xf>
    <xf numFmtId="170" fontId="156" fillId="27" borderId="122" xfId="19344" applyNumberFormat="true" applyFont="true" applyFill="true" applyBorder="true" applyAlignment="true">
      <alignment horizontal="center" vertical="center"/>
    </xf>
    <xf numFmtId="170" fontId="156" fillId="27" borderId="80" xfId="19344" applyNumberFormat="true" applyFont="true" applyFill="true" applyBorder="true" applyAlignment="true">
      <alignment horizontal="center" vertical="center"/>
    </xf>
    <xf numFmtId="170" fontId="156" fillId="27" borderId="51" xfId="19344" applyNumberFormat="true" applyFont="true" applyFill="true" applyBorder="true" applyAlignment="true">
      <alignment horizontal="center" vertical="center"/>
    </xf>
    <xf numFmtId="170" fontId="156" fillId="27" borderId="95" xfId="19344" applyNumberFormat="true" applyFont="true" applyFill="true" applyBorder="true" applyAlignment="true">
      <alignment horizontal="center" vertical="center"/>
    </xf>
    <xf numFmtId="170" fontId="156" fillId="27" borderId="88" xfId="19344" applyNumberFormat="true" applyFont="true" applyFill="true" applyBorder="true" applyAlignment="true">
      <alignment horizontal="center" vertical="center"/>
    </xf>
    <xf numFmtId="170" fontId="156" fillId="27" borderId="68" xfId="19344" applyNumberFormat="true" applyFont="true" applyFill="true" applyBorder="true" applyAlignment="true">
      <alignment horizontal="center" vertical="center"/>
    </xf>
    <xf numFmtId="170" fontId="156" fillId="27" borderId="81" xfId="19344" applyNumberFormat="true" applyFont="true" applyFill="true" applyBorder="true" applyAlignment="true">
      <alignment horizontal="center" vertical="center"/>
    </xf>
    <xf numFmtId="170" fontId="156" fillId="27" borderId="50" xfId="19344" applyNumberFormat="true" applyFont="true" applyFill="true" applyBorder="true" applyAlignment="true">
      <alignment horizontal="center" vertical="center"/>
    </xf>
    <xf numFmtId="170" fontId="156" fillId="27" borderId="96" xfId="19344" applyNumberFormat="true" applyFont="true" applyFill="true" applyBorder="true" applyAlignment="true">
      <alignment horizontal="center" vertical="center"/>
    </xf>
    <xf numFmtId="170" fontId="156" fillId="27" borderId="89" xfId="19344" applyNumberFormat="true" applyFont="true" applyFill="true" applyBorder="true" applyAlignment="true">
      <alignment horizontal="center" vertical="center"/>
    </xf>
    <xf numFmtId="170" fontId="156" fillId="27" borderId="69" xfId="19344" applyNumberFormat="true" applyFont="true" applyFill="true" applyBorder="true" applyAlignment="true">
      <alignment horizontal="center" vertical="center"/>
    </xf>
    <xf numFmtId="169" fontId="151" fillId="28" borderId="113" xfId="40105" applyNumberFormat="true" applyFont="true" applyFill="true" applyBorder="true" applyAlignment="true">
      <alignment horizontal="center" vertical="center"/>
    </xf>
    <xf numFmtId="169" fontId="151" fillId="28" borderId="114" xfId="40106" applyNumberFormat="true" applyFont="true" applyFill="true" applyBorder="true" applyAlignment="true">
      <alignment horizontal="center" vertical="center"/>
    </xf>
    <xf numFmtId="169" fontId="151" fillId="28" borderId="115" xfId="40107" applyNumberFormat="true" applyFont="true" applyFill="true" applyBorder="true" applyAlignment="true">
      <alignment horizontal="center" vertical="center"/>
    </xf>
    <xf numFmtId="169" fontId="151" fillId="28" borderId="116" xfId="40106" applyNumberFormat="true" applyFont="true" applyFill="true" applyBorder="true" applyAlignment="true">
      <alignment horizontal="center" vertical="center"/>
    </xf>
    <xf numFmtId="169" fontId="151" fillId="28" borderId="117" xfId="40107" applyNumberFormat="true" applyFont="true" applyFill="true" applyBorder="true" applyAlignment="true">
      <alignment horizontal="center" vertical="center"/>
    </xf>
    <xf numFmtId="169" fontId="151" fillId="28" borderId="113" xfId="40106" applyNumberFormat="true" applyFont="true" applyFill="true" applyBorder="true" applyAlignment="true">
      <alignment horizontal="center" vertical="center"/>
    </xf>
    <xf numFmtId="169" fontId="151" fillId="28" borderId="117" xfId="40108" applyNumberFormat="true" applyFont="true" applyFill="true" applyBorder="true" applyAlignment="true">
      <alignment horizontal="center" vertical="center"/>
    </xf>
    <xf numFmtId="169" fontId="151" fillId="28" borderId="78" xfId="40117" applyNumberFormat="true" applyFont="true" applyFill="true" applyBorder="true" applyAlignment="true">
      <alignment horizontal="center" vertical="center"/>
    </xf>
    <xf numFmtId="169" fontId="151" fillId="28" borderId="56" xfId="40118" applyNumberFormat="true" applyFont="true" applyFill="true" applyBorder="true" applyAlignment="true">
      <alignment horizontal="center" vertical="center"/>
    </xf>
    <xf numFmtId="169" fontId="151" fillId="28" borderId="93" xfId="40119" applyNumberFormat="true" applyFont="true" applyFill="true" applyBorder="true" applyAlignment="true">
      <alignment horizontal="center" vertical="center"/>
    </xf>
    <xf numFmtId="169" fontId="151" fillId="28" borderId="63" xfId="40118" applyNumberFormat="true" applyFont="true" applyFill="true" applyBorder="true" applyAlignment="true">
      <alignment horizontal="center" vertical="center"/>
    </xf>
    <xf numFmtId="169" fontId="151" fillId="28" borderId="64" xfId="40119" applyNumberFormat="true" applyFont="true" applyFill="true" applyBorder="true" applyAlignment="true">
      <alignment horizontal="center" vertical="center"/>
    </xf>
    <xf numFmtId="169" fontId="151" fillId="28" borderId="78" xfId="40118" applyNumberFormat="true" applyFont="true" applyFill="true" applyBorder="true" applyAlignment="true">
      <alignment horizontal="center" vertical="center"/>
    </xf>
    <xf numFmtId="169" fontId="151" fillId="28" borderId="64" xfId="40120" applyNumberFormat="true" applyFont="true" applyFill="true" applyBorder="true" applyAlignment="true">
      <alignment horizontal="center" vertical="center"/>
    </xf>
    <xf numFmtId="169" fontId="151" fillId="28" borderId="85" xfId="40117" applyNumberFormat="true" applyFont="true" applyFill="true" applyBorder="true" applyAlignment="true">
      <alignment horizontal="center" vertical="center"/>
    </xf>
    <xf numFmtId="169" fontId="151" fillId="28" borderId="86" xfId="40118" applyNumberFormat="true" applyFont="true" applyFill="true" applyBorder="true" applyAlignment="true">
      <alignment horizontal="center" vertical="center"/>
    </xf>
    <xf numFmtId="169" fontId="151" fillId="28" borderId="98" xfId="40119" applyNumberFormat="true" applyFont="true" applyFill="true" applyBorder="true" applyAlignment="true">
      <alignment horizontal="center" vertical="center"/>
    </xf>
    <xf numFmtId="169" fontId="151" fillId="28" borderId="101" xfId="40118" applyNumberFormat="true" applyFont="true" applyFill="true" applyBorder="true" applyAlignment="true">
      <alignment horizontal="center" vertical="center"/>
    </xf>
    <xf numFmtId="169" fontId="151" fillId="28" borderId="87" xfId="40119" applyNumberFormat="true" applyFont="true" applyFill="true" applyBorder="true" applyAlignment="true">
      <alignment horizontal="center" vertical="center"/>
    </xf>
    <xf numFmtId="169" fontId="151" fillId="28" borderId="85" xfId="40118" applyNumberFormat="true" applyFont="true" applyFill="true" applyBorder="true" applyAlignment="true">
      <alignment horizontal="center" vertical="center"/>
    </xf>
    <xf numFmtId="169" fontId="151" fillId="28" borderId="87" xfId="40120" applyNumberFormat="true" applyFont="true" applyFill="true" applyBorder="true" applyAlignment="true">
      <alignment horizontal="center" vertical="center"/>
    </xf>
    <xf numFmtId="169" fontId="151" fillId="28" borderId="78" xfId="40237" applyNumberFormat="true" applyFont="true" applyFill="true" applyBorder="true" applyAlignment="true">
      <alignment horizontal="center" vertical="center"/>
    </xf>
    <xf numFmtId="169" fontId="151" fillId="28" borderId="56" xfId="40238" applyNumberFormat="true" applyFont="true" applyFill="true" applyBorder="true" applyAlignment="true">
      <alignment horizontal="center" vertical="center"/>
    </xf>
    <xf numFmtId="169" fontId="151" fillId="28" borderId="93" xfId="40239" applyNumberFormat="true" applyFont="true" applyFill="true" applyBorder="true" applyAlignment="true">
      <alignment horizontal="center" vertical="center"/>
    </xf>
    <xf numFmtId="169" fontId="151" fillId="28" borderId="63" xfId="40238" applyNumberFormat="true" applyFont="true" applyFill="true" applyBorder="true" applyAlignment="true">
      <alignment horizontal="center" vertical="center"/>
    </xf>
    <xf numFmtId="169" fontId="151" fillId="28" borderId="64" xfId="40239" applyNumberFormat="true" applyFont="true" applyFill="true" applyBorder="true" applyAlignment="true">
      <alignment horizontal="center" vertical="center"/>
    </xf>
    <xf numFmtId="169" fontId="151" fillId="28" borderId="78" xfId="40238" applyNumberFormat="true" applyFont="true" applyFill="true" applyBorder="true" applyAlignment="true">
      <alignment horizontal="center" vertical="center"/>
    </xf>
    <xf numFmtId="169" fontId="151" fillId="28" borderId="64" xfId="40240" applyNumberFormat="true" applyFont="true" applyFill="true" applyBorder="true" applyAlignment="true">
      <alignment horizontal="center" vertical="center"/>
    </xf>
    <xf numFmtId="169" fontId="151" fillId="28" borderId="85" xfId="40237" applyNumberFormat="true" applyFont="true" applyFill="true" applyBorder="true" applyAlignment="true">
      <alignment horizontal="center" vertical="center"/>
    </xf>
    <xf numFmtId="169" fontId="151" fillId="28" borderId="86" xfId="40238" applyNumberFormat="true" applyFont="true" applyFill="true" applyBorder="true" applyAlignment="true">
      <alignment horizontal="center" vertical="center"/>
    </xf>
    <xf numFmtId="169" fontId="151" fillId="28" borderId="98" xfId="40239" applyNumberFormat="true" applyFont="true" applyFill="true" applyBorder="true" applyAlignment="true">
      <alignment horizontal="center" vertical="center"/>
    </xf>
    <xf numFmtId="169" fontId="151" fillId="28" borderId="101" xfId="40238" applyNumberFormat="true" applyFont="true" applyFill="true" applyBorder="true" applyAlignment="true">
      <alignment horizontal="center" vertical="center"/>
    </xf>
    <xf numFmtId="169" fontId="151" fillId="28" borderId="87" xfId="40239" applyNumberFormat="true" applyFont="true" applyFill="true" applyBorder="true" applyAlignment="true">
      <alignment horizontal="center" vertical="center"/>
    </xf>
    <xf numFmtId="169" fontId="151" fillId="28" borderId="85" xfId="40238" applyNumberFormat="true" applyFont="true" applyFill="true" applyBorder="true" applyAlignment="true">
      <alignment horizontal="center" vertical="center"/>
    </xf>
    <xf numFmtId="169" fontId="151" fillId="28" borderId="87" xfId="40240" applyNumberFormat="true" applyFont="true" applyFill="true" applyBorder="true" applyAlignment="true">
      <alignment horizontal="center" vertical="center"/>
    </xf>
    <xf numFmtId="169" fontId="151" fillId="28" borderId="78" xfId="40297" applyNumberFormat="true" applyFont="true" applyFill="true" applyBorder="true" applyAlignment="true">
      <alignment horizontal="center" vertical="center"/>
    </xf>
    <xf numFmtId="169" fontId="151" fillId="28" borderId="56" xfId="40298" applyNumberFormat="true" applyFont="true" applyFill="true" applyBorder="true" applyAlignment="true">
      <alignment horizontal="center" vertical="center"/>
    </xf>
    <xf numFmtId="169" fontId="151" fillId="28" borderId="93" xfId="40299" applyNumberFormat="true" applyFont="true" applyFill="true" applyBorder="true" applyAlignment="true">
      <alignment horizontal="center" vertical="center"/>
    </xf>
    <xf numFmtId="169" fontId="151" fillId="28" borderId="63" xfId="40298" applyNumberFormat="true" applyFont="true" applyFill="true" applyBorder="true" applyAlignment="true">
      <alignment horizontal="center" vertical="center"/>
    </xf>
    <xf numFmtId="169" fontId="151" fillId="28" borderId="64" xfId="40299" applyNumberFormat="true" applyFont="true" applyFill="true" applyBorder="true" applyAlignment="true">
      <alignment horizontal="center" vertical="center"/>
    </xf>
    <xf numFmtId="169" fontId="151" fillId="28" borderId="78" xfId="40298" applyNumberFormat="true" applyFont="true" applyFill="true" applyBorder="true" applyAlignment="true">
      <alignment horizontal="center" vertical="center"/>
    </xf>
    <xf numFmtId="169" fontId="151" fillId="28" borderId="64" xfId="40300" applyNumberFormat="true" applyFont="true" applyFill="true" applyBorder="true" applyAlignment="true">
      <alignment horizontal="center" vertical="center"/>
    </xf>
    <xf numFmtId="169" fontId="151" fillId="28" borderId="85" xfId="40297" applyNumberFormat="true" applyFont="true" applyFill="true" applyBorder="true" applyAlignment="true">
      <alignment horizontal="center" vertical="center"/>
    </xf>
    <xf numFmtId="169" fontId="151" fillId="28" borderId="86" xfId="40298" applyNumberFormat="true" applyFont="true" applyFill="true" applyBorder="true" applyAlignment="true">
      <alignment horizontal="center" vertical="center"/>
    </xf>
    <xf numFmtId="169" fontId="151" fillId="28" borderId="98" xfId="40299" applyNumberFormat="true" applyFont="true" applyFill="true" applyBorder="true" applyAlignment="true">
      <alignment horizontal="center" vertical="center"/>
    </xf>
    <xf numFmtId="169" fontId="151" fillId="28" borderId="101" xfId="40298" applyNumberFormat="true" applyFont="true" applyFill="true" applyBorder="true" applyAlignment="true">
      <alignment horizontal="center" vertical="center"/>
    </xf>
    <xf numFmtId="169" fontId="151" fillId="28" borderId="87" xfId="40299" applyNumberFormat="true" applyFont="true" applyFill="true" applyBorder="true" applyAlignment="true">
      <alignment horizontal="center" vertical="center"/>
    </xf>
    <xf numFmtId="169" fontId="151" fillId="28" borderId="85" xfId="40298" applyNumberFormat="true" applyFont="true" applyFill="true" applyBorder="true" applyAlignment="true">
      <alignment horizontal="center" vertical="center"/>
    </xf>
    <xf numFmtId="169" fontId="151" fillId="28" borderId="87" xfId="40300" applyNumberFormat="true" applyFont="true" applyFill="true" applyBorder="true" applyAlignment="true">
      <alignment horizontal="center" vertical="center"/>
    </xf>
    <xf numFmtId="0" fontId="166" fillId="27" borderId="3" xfId="19344" applyFont="true" applyFill="true" applyBorder="true" applyAlignment="true">
      <alignment horizontal="left"/>
    </xf>
    <xf numFmtId="0" fontId="166" fillId="27" borderId="5" xfId="19344" applyFont="true" applyFill="true" applyBorder="true" applyAlignment="true"/>
    <xf numFmtId="0" fontId="152" fillId="3" borderId="111" xfId="39973" applyFont="true" applyBorder="true" applyAlignment="true">
      <alignment horizontal="center" vertical="center"/>
    </xf>
    <xf numFmtId="0" fontId="152" fillId="3" borderId="52" xfId="39974" applyFont="true" applyBorder="true" applyAlignment="true">
      <alignment horizontal="center" vertical="center"/>
    </xf>
    <xf numFmtId="0" fontId="152" fillId="3" borderId="97" xfId="39975" applyFont="true" applyBorder="true" applyAlignment="true">
      <alignment horizontal="center" vertical="center"/>
    </xf>
    <xf numFmtId="0" fontId="152" fillId="3" borderId="111" xfId="40033" applyFont="true" applyBorder="true" applyAlignment="true">
      <alignment horizontal="center" vertical="center"/>
    </xf>
    <xf numFmtId="0" fontId="152" fillId="3" borderId="52" xfId="40034" applyFont="true" applyBorder="true" applyAlignment="true">
      <alignment horizontal="center" vertical="center"/>
    </xf>
    <xf numFmtId="0" fontId="152" fillId="3" borderId="97" xfId="40035" applyFont="true" applyBorder="true" applyAlignment="true">
      <alignment horizontal="center" vertical="center"/>
    </xf>
    <xf numFmtId="0" fontId="152" fillId="3" borderId="111" xfId="40093" applyFont="true" applyBorder="true" applyAlignment="true">
      <alignment horizontal="center" vertical="center"/>
    </xf>
    <xf numFmtId="0" fontId="152" fillId="3" borderId="52" xfId="40094" applyFont="true" applyBorder="true" applyAlignment="true">
      <alignment horizontal="center" vertical="center"/>
    </xf>
    <xf numFmtId="0" fontId="152" fillId="3" borderId="97" xfId="40095" applyFont="true" applyBorder="true" applyAlignment="true">
      <alignment horizontal="center" vertical="center"/>
    </xf>
    <xf numFmtId="170" fontId="156" fillId="27" borderId="10" xfId="19344" applyNumberFormat="true" applyFont="true" applyFill="true" applyAlignment="true">
      <alignment horizontal="right" vertical="top"/>
    </xf>
    <xf numFmtId="0" fontId="152" fillId="3" borderId="111" xfId="40153" applyFont="true" applyBorder="true" applyAlignment="true">
      <alignment horizontal="center" vertical="center"/>
    </xf>
    <xf numFmtId="0" fontId="152" fillId="3" borderId="52" xfId="40154" applyFont="true" applyBorder="true" applyAlignment="true">
      <alignment horizontal="center" vertical="center"/>
    </xf>
    <xf numFmtId="0" fontId="152" fillId="3" borderId="97" xfId="40155" applyFont="true" applyBorder="true" applyAlignment="true">
      <alignment horizontal="center" vertical="center"/>
    </xf>
    <xf numFmtId="0" fontId="152" fillId="3" borderId="111" xfId="40213" applyFont="true" applyBorder="true" applyAlignment="true">
      <alignment horizontal="center" vertical="center"/>
    </xf>
    <xf numFmtId="0" fontId="152" fillId="3" borderId="52" xfId="40214" applyFont="true" applyBorder="true" applyAlignment="true">
      <alignment horizontal="center" vertical="center"/>
    </xf>
    <xf numFmtId="0" fontId="152" fillId="3" borderId="97" xfId="40215" applyFont="true" applyBorder="true" applyAlignment="true">
      <alignment horizontal="center" vertical="center"/>
    </xf>
    <xf numFmtId="0" fontId="178" fillId="27" borderId="3" xfId="19344" applyFont="true" applyFill="true" applyBorder="true" applyAlignment="true"/>
    <xf numFmtId="0" fontId="178" fillId="27" borderId="5" xfId="19344" applyFont="true" applyFill="true" applyBorder="true" applyAlignment="true"/>
    <xf numFmtId="0" fontId="152" fillId="3" borderId="111" xfId="40273" applyFont="true" applyBorder="true" applyAlignment="true">
      <alignment horizontal="center" vertical="center"/>
    </xf>
    <xf numFmtId="0" fontId="152" fillId="3" borderId="52" xfId="40274" applyFont="true" applyBorder="true" applyAlignment="true">
      <alignment horizontal="center" vertical="center"/>
    </xf>
    <xf numFmtId="0" fontId="152" fillId="3" borderId="97" xfId="40275" applyFont="true" applyBorder="true" applyAlignment="true">
      <alignment horizontal="center" vertical="center"/>
    </xf>
    <xf numFmtId="0" fontId="152" fillId="3" borderId="54" xfId="40334" applyFont="true" applyBorder="true" applyAlignment="true">
      <alignment horizontal="center" vertical="center"/>
    </xf>
    <xf numFmtId="0" fontId="152" fillId="3" borderId="54" xfId="40402" applyFont="true" applyBorder="true" applyAlignment="true">
      <alignment horizontal="center" vertical="center"/>
    </xf>
    <xf numFmtId="0" fontId="137" fillId="15" borderId="10" xfId="19344" applyFont="true" applyFill="true" applyAlignment="true">
      <alignment vertical="top"/>
    </xf>
    <xf numFmtId="0" fontId="137" fillId="0" borderId="10" xfId="19344" applyFont="true" applyFill="true" applyBorder="true" applyAlignment="true">
      <alignment vertical="top"/>
    </xf>
    <xf numFmtId="0" fontId="25" fillId="0" borderId="10" xfId="19344" applyFill="true" applyBorder="true" applyAlignment="true">
      <alignment vertical="top"/>
    </xf>
    <xf numFmtId="0" fontId="0" fillId="0" borderId="0" xfId="0" applyAlignment="true"/>
    <xf numFmtId="0" fontId="117" fillId="3" borderId="10" xfId="19344" applyFont="true" applyAlignment="true"/>
    <xf numFmtId="3" fontId="25" fillId="3" borderId="10" xfId="19344" applyNumberFormat="true" applyAlignment="true"/>
    <xf numFmtId="0" fontId="152" fillId="26" borderId="58" xfId="40532" applyFont="true" applyFill="true" applyBorder="true" applyAlignment="true">
      <alignment horizontal="left" vertical="center"/>
    </xf>
    <xf numFmtId="0" fontId="152" fillId="26" borderId="59" xfId="40538" applyFont="true" applyFill="true" applyBorder="true" applyAlignment="true">
      <alignment horizontal="left" vertical="center"/>
    </xf>
    <xf numFmtId="0" fontId="152" fillId="26" borderId="60" xfId="40544" applyFont="true" applyFill="true" applyBorder="true" applyAlignment="true">
      <alignment horizontal="left" vertical="center"/>
    </xf>
    <xf numFmtId="0" fontId="152" fillId="26" borderId="123" xfId="40296" applyFont="true" applyFill="true" applyBorder="true" applyAlignment="true">
      <alignment horizontal="left" vertical="center"/>
    </xf>
    <xf numFmtId="0" fontId="152" fillId="3" borderId="10" xfId="40088" applyFont="true" applyBorder="true" applyAlignment="true">
      <alignment horizontal="center" vertical="center"/>
    </xf>
    <xf numFmtId="0" fontId="152"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6" fillId="27" borderId="124" xfId="19344" applyNumberFormat="true" applyFont="true" applyFill="true" applyBorder="true" applyAlignment="true">
      <alignment horizontal="center" vertical="center"/>
    </xf>
    <xf numFmtId="168" fontId="151" fillId="28" borderId="61" xfId="40112" applyNumberFormat="true" applyFont="true" applyFill="true" applyBorder="true" applyAlignment="true">
      <alignment horizontal="center" vertical="center"/>
    </xf>
    <xf numFmtId="168" fontId="151" fillId="28" borderId="62" xfId="40114" applyNumberFormat="true" applyFont="true" applyFill="true" applyBorder="true" applyAlignment="true">
      <alignment horizontal="center" vertical="center"/>
    </xf>
    <xf numFmtId="168" fontId="151" fillId="28" borderId="56" xfId="40124" applyNumberFormat="true" applyFont="true" applyFill="true" applyBorder="true" applyAlignment="true">
      <alignment horizontal="center" vertical="center"/>
    </xf>
    <xf numFmtId="168" fontId="151" fillId="28" borderId="64" xfId="40126" applyNumberFormat="true" applyFont="true" applyFill="true" applyBorder="true" applyAlignment="true">
      <alignment horizontal="center" vertical="center"/>
    </xf>
    <xf numFmtId="168" fontId="151" fillId="28" borderId="72" xfId="40244" applyNumberFormat="true" applyFont="true" applyFill="true" applyBorder="true" applyAlignment="true">
      <alignment horizontal="center" vertical="center"/>
    </xf>
    <xf numFmtId="168" fontId="151" fillId="28" borderId="73" xfId="40246" applyNumberFormat="true" applyFont="true" applyFill="true" applyBorder="true" applyAlignment="true">
      <alignment horizontal="center" vertical="center"/>
    </xf>
    <xf numFmtId="168" fontId="151" fillId="28" borderId="56" xfId="40244" applyNumberFormat="true" applyFont="true" applyFill="true" applyBorder="true" applyAlignment="true">
      <alignment horizontal="center" vertical="center"/>
    </xf>
    <xf numFmtId="168" fontId="151" fillId="28" borderId="64" xfId="40246" applyNumberFormat="true" applyFont="true" applyFill="true" applyBorder="true" applyAlignment="true">
      <alignment horizontal="center" vertical="center"/>
    </xf>
    <xf numFmtId="168" fontId="151" fillId="28" borderId="56" xfId="40304" applyNumberFormat="true" applyFont="true" applyFill="true" applyBorder="true" applyAlignment="true">
      <alignment horizontal="center" vertical="center"/>
    </xf>
    <xf numFmtId="168" fontId="151" fillId="28" borderId="64" xfId="40306" applyNumberFormat="true" applyFont="true" applyFill="true" applyBorder="true" applyAlignment="true">
      <alignment horizontal="center" vertical="center"/>
    </xf>
    <xf numFmtId="0" fontId="25" fillId="3" borderId="10" xfId="19344" applyAlignment="true">
      <alignment horizontal="center" vertical="center"/>
    </xf>
    <xf numFmtId="0" fontId="25" fillId="0" borderId="10" xfId="19344" applyFill="true" applyBorder="true" applyAlignment="true">
      <alignment horizontal="center" vertical="center"/>
    </xf>
    <xf numFmtId="0" fontId="152" fillId="3" borderId="76" xfId="40333" applyFont="true" applyBorder="true" applyAlignment="true">
      <alignment horizontal="center" vertical="center"/>
    </xf>
    <xf numFmtId="0" fontId="152" fillId="3" borderId="91" xfId="40335" applyFont="true" applyBorder="true" applyAlignment="true">
      <alignment horizontal="center" vertical="center"/>
    </xf>
    <xf numFmtId="0" fontId="152" fillId="3" borderId="76" xfId="40334" applyFont="true" applyBorder="true" applyAlignment="true">
      <alignment horizontal="center" vertical="center" wrapText="true"/>
    </xf>
    <xf numFmtId="0" fontId="152" fillId="3" borderId="91" xfId="40335" applyFont="true" applyBorder="true" applyAlignment="true">
      <alignment horizontal="center" vertical="center" wrapText="true"/>
    </xf>
    <xf numFmtId="0" fontId="152" fillId="3" borderId="76" xfId="40401" applyFont="true" applyBorder="true" applyAlignment="true">
      <alignment horizontal="center" vertical="center"/>
    </xf>
    <xf numFmtId="0" fontId="152" fillId="3" borderId="91" xfId="40403" applyFont="true" applyBorder="true" applyAlignment="true">
      <alignment horizontal="center" vertical="center"/>
    </xf>
    <xf numFmtId="0" fontId="152" fillId="3" borderId="76" xfId="40402" applyFont="true" applyBorder="true" applyAlignment="true">
      <alignment horizontal="center" vertical="center" wrapText="true"/>
    </xf>
    <xf numFmtId="0" fontId="152" fillId="3" borderId="91" xfId="40403" applyFont="true" applyBorder="true" applyAlignment="true">
      <alignment horizontal="center" vertical="center" wrapText="true"/>
    </xf>
    <xf numFmtId="0" fontId="152" fillId="3" borderId="11" xfId="40396" applyFont="true" applyBorder="true" applyAlignment="true">
      <alignment horizontal="center" vertical="center"/>
    </xf>
    <xf numFmtId="0" fontId="152" fillId="3" borderId="11" xfId="40398" applyFont="true" applyBorder="true" applyAlignment="true">
      <alignment horizontal="center" vertical="center"/>
    </xf>
    <xf numFmtId="0" fontId="0" fillId="0" borderId="11" xfId="0" applyFill="true" applyBorder="true" applyAlignment="true">
      <alignment vertical="center"/>
    </xf>
    <xf numFmtId="0" fontId="152" fillId="3" borderId="11" xfId="40262" applyFont="true" applyBorder="true" applyAlignment="true">
      <alignment horizontal="center" vertical="center"/>
    </xf>
    <xf numFmtId="0" fontId="152"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2" fillId="3" borderId="11" xfId="40202" applyFont="true" applyBorder="true" applyAlignment="true">
      <alignment horizontal="center" vertical="center"/>
    </xf>
    <xf numFmtId="0" fontId="152" fillId="3" borderId="11" xfId="40204" applyFont="true" applyBorder="true" applyAlignment="true">
      <alignment horizontal="center" vertical="center"/>
    </xf>
    <xf numFmtId="0" fontId="25" fillId="27" borderId="3" xfId="19344" applyFill="true" applyBorder="true" applyAlignment="true">
      <alignment wrapText="true"/>
    </xf>
    <xf numFmtId="0" fontId="25" fillId="3" borderId="10" xfId="19344" applyBorder="true" applyAlignment="true">
      <alignment wrapText="true"/>
    </xf>
    <xf numFmtId="0" fontId="152" fillId="3" borderId="11" xfId="40142" applyFont="true" applyBorder="true" applyAlignment="true">
      <alignment horizontal="center" vertical="center"/>
    </xf>
    <xf numFmtId="0" fontId="152" fillId="3" borderId="11" xfId="40144" applyFont="true" applyBorder="true" applyAlignment="true">
      <alignment horizontal="center" vertical="center"/>
    </xf>
    <xf numFmtId="170" fontId="156" fillId="27" borderId="125" xfId="19344" applyNumberFormat="true" applyFont="true" applyFill="true" applyBorder="true" applyAlignment="true">
      <alignment horizontal="center" vertical="center"/>
    </xf>
    <xf numFmtId="170" fontId="156" fillId="27" borderId="126" xfId="19344" applyNumberFormat="true" applyFont="true" applyFill="true" applyBorder="true" applyAlignment="true">
      <alignment horizontal="center" vertical="center"/>
    </xf>
    <xf numFmtId="0" fontId="152" fillId="3" borderId="11" xfId="40082" applyFont="true" applyBorder="true" applyAlignment="true">
      <alignment horizontal="center" vertical="center"/>
    </xf>
    <xf numFmtId="0" fontId="152" fillId="3" borderId="11" xfId="40084" applyFont="true" applyBorder="true" applyAlignment="true">
      <alignment horizontal="center" vertical="center"/>
    </xf>
    <xf numFmtId="0" fontId="152" fillId="3" borderId="11" xfId="40022" applyFont="true" applyBorder="true" applyAlignment="true">
      <alignment horizontal="center" vertical="center"/>
    </xf>
    <xf numFmtId="0" fontId="152" fillId="3" borderId="11" xfId="40024" applyFont="true" applyBorder="true" applyAlignment="true">
      <alignment horizontal="center" vertical="center"/>
    </xf>
    <xf numFmtId="0" fontId="152" fillId="3" borderId="11" xfId="39962" applyFont="true" applyBorder="true" applyAlignment="true">
      <alignment horizontal="center" vertical="center"/>
    </xf>
    <xf numFmtId="0" fontId="152" fillId="3" borderId="11" xfId="39964" applyFont="true" applyBorder="true" applyAlignment="true">
      <alignment horizontal="center" vertical="center"/>
    </xf>
    <xf numFmtId="170" fontId="156" fillId="27" borderId="128" xfId="19344" applyNumberFormat="true" applyFont="true" applyFill="true" applyBorder="true" applyAlignment="true">
      <alignment horizontal="center" vertical="center"/>
    </xf>
    <xf numFmtId="0" fontId="152" fillId="3" borderId="76" xfId="39979" applyFont="true" applyBorder="true" applyAlignment="true">
      <alignment horizontal="center" vertical="center" wrapText="true"/>
    </xf>
    <xf numFmtId="0" fontId="152" fillId="3" borderId="91" xfId="39981" applyFont="true" applyBorder="true" applyAlignment="true">
      <alignment horizontal="center" vertical="center" wrapText="true"/>
    </xf>
    <xf numFmtId="0" fontId="152" fillId="3" borderId="76" xfId="39980" applyFont="true" applyBorder="true" applyAlignment="true">
      <alignment horizontal="center" vertical="center" wrapText="true"/>
    </xf>
    <xf numFmtId="0" fontId="152" fillId="3" borderId="11" xfId="39968" applyFont="true" applyBorder="true" applyAlignment="true">
      <alignment horizontal="center" vertical="center"/>
    </xf>
    <xf numFmtId="0" fontId="152" fillId="3" borderId="11" xfId="39970" applyFont="true" applyBorder="true" applyAlignment="true">
      <alignment horizontal="center" vertical="center"/>
    </xf>
    <xf numFmtId="0" fontId="152" fillId="3" borderId="76" xfId="40039" applyFont="true" applyBorder="true" applyAlignment="true">
      <alignment horizontal="center" vertical="center" wrapText="true"/>
    </xf>
    <xf numFmtId="0" fontId="152" fillId="3" borderId="91" xfId="40041" applyFont="true" applyBorder="true" applyAlignment="true">
      <alignment horizontal="center" vertical="center" wrapText="true"/>
    </xf>
    <xf numFmtId="0" fontId="152" fillId="3" borderId="76" xfId="40099" applyFont="true" applyBorder="true" applyAlignment="true">
      <alignment horizontal="center" vertical="center" wrapText="true"/>
    </xf>
    <xf numFmtId="0" fontId="152" fillId="3" borderId="91" xfId="40101" applyFont="true" applyBorder="true" applyAlignment="true">
      <alignment horizontal="center" vertical="center" wrapText="true"/>
    </xf>
    <xf numFmtId="168" fontId="151" fillId="28" borderId="77" xfId="40111" applyNumberFormat="true" applyFont="true" applyFill="true" applyBorder="true" applyAlignment="true">
      <alignment horizontal="center" vertical="center"/>
    </xf>
    <xf numFmtId="168" fontId="151" fillId="28" borderId="92" xfId="40113" applyNumberFormat="true" applyFont="true" applyFill="true" applyBorder="true" applyAlignment="true">
      <alignment horizontal="center" vertical="center"/>
    </xf>
    <xf numFmtId="168" fontId="151" fillId="28" borderId="78" xfId="40123" applyNumberFormat="true" applyFont="true" applyFill="true" applyBorder="true" applyAlignment="true">
      <alignment horizontal="center" vertical="center"/>
    </xf>
    <xf numFmtId="168" fontId="151" fillId="28" borderId="93" xfId="40125" applyNumberFormat="true" applyFont="true" applyFill="true" applyBorder="true" applyAlignment="true">
      <alignment horizontal="center" vertical="center"/>
    </xf>
    <xf numFmtId="168" fontId="151" fillId="28" borderId="85" xfId="40123" applyNumberFormat="true" applyFont="true" applyFill="true" applyBorder="true" applyAlignment="true">
      <alignment horizontal="center" vertical="center"/>
    </xf>
    <xf numFmtId="168" fontId="151" fillId="28" borderId="86" xfId="40124" applyNumberFormat="true" applyFont="true" applyFill="true" applyBorder="true" applyAlignment="true">
      <alignment horizontal="center" vertical="center"/>
    </xf>
    <xf numFmtId="168" fontId="151" fillId="28" borderId="98" xfId="40125" applyNumberFormat="true" applyFont="true" applyFill="true" applyBorder="true" applyAlignment="true">
      <alignment horizontal="center" vertical="center"/>
    </xf>
    <xf numFmtId="0" fontId="152" fillId="3" borderId="76" xfId="40040" applyFont="true" applyBorder="true" applyAlignment="true">
      <alignment horizontal="center" vertical="center" wrapText="true"/>
    </xf>
    <xf numFmtId="0" fontId="152" fillId="3" borderId="76" xfId="40100" applyFont="true" applyBorder="true" applyAlignment="true">
      <alignment horizontal="center" vertical="center" wrapText="true"/>
    </xf>
    <xf numFmtId="168" fontId="151" fillId="28" borderId="77" xfId="40112" applyNumberFormat="true" applyFont="true" applyFill="true" applyBorder="true" applyAlignment="true">
      <alignment horizontal="center" vertical="center"/>
    </xf>
    <xf numFmtId="168" fontId="151" fillId="28" borderId="78" xfId="40124" applyNumberFormat="true" applyFont="true" applyFill="true" applyBorder="true" applyAlignment="true">
      <alignment horizontal="center" vertical="center"/>
    </xf>
    <xf numFmtId="168" fontId="151" fillId="28" borderId="85" xfId="40124" applyNumberFormat="true" applyFont="true" applyFill="true" applyBorder="true" applyAlignment="true">
      <alignment horizontal="center" vertical="center"/>
    </xf>
    <xf numFmtId="0" fontId="152" fillId="3" borderId="11" xfId="40028" applyFont="true" applyBorder="true" applyAlignment="true">
      <alignment horizontal="center" vertical="center"/>
    </xf>
    <xf numFmtId="0" fontId="152" fillId="3" borderId="11" xfId="40030" applyFont="true" applyBorder="true" applyAlignment="true">
      <alignment horizontal="center" vertical="center"/>
    </xf>
    <xf numFmtId="168" fontId="151" fillId="28" borderId="87" xfId="40126" applyNumberFormat="true" applyFont="true" applyFill="true" applyBorder="true" applyAlignment="true">
      <alignment horizontal="center" vertical="center"/>
    </xf>
    <xf numFmtId="0" fontId="152" fillId="3" borderId="76" xfId="40159" applyFont="true" applyBorder="true" applyAlignment="true">
      <alignment horizontal="center" vertical="center" wrapText="true"/>
    </xf>
    <xf numFmtId="0" fontId="152" fillId="3" borderId="91" xfId="40161" applyFont="true" applyBorder="true" applyAlignment="true">
      <alignment horizontal="center" vertical="center" wrapText="true"/>
    </xf>
    <xf numFmtId="0" fontId="152" fillId="3" borderId="76" xfId="40160" applyFont="true" applyBorder="true" applyAlignment="true">
      <alignment horizontal="center" vertical="center" wrapText="true"/>
    </xf>
    <xf numFmtId="0" fontId="152" fillId="3" borderId="11" xfId="40148" applyFont="true" applyBorder="true" applyAlignment="true">
      <alignment horizontal="center" vertical="center"/>
    </xf>
    <xf numFmtId="0" fontId="152" fillId="3" borderId="11" xfId="40150" applyFont="true" applyBorder="true" applyAlignment="true">
      <alignment horizontal="center" vertical="center"/>
    </xf>
    <xf numFmtId="0" fontId="152" fillId="3" borderId="76" xfId="40219" applyFont="true" applyBorder="true" applyAlignment="true">
      <alignment horizontal="center" vertical="center" wrapText="true"/>
    </xf>
    <xf numFmtId="0" fontId="152" fillId="3" borderId="91" xfId="40221" applyFont="true" applyBorder="true" applyAlignment="true">
      <alignment horizontal="center" vertical="center" wrapText="true"/>
    </xf>
    <xf numFmtId="168" fontId="151" fillId="28" borderId="82" xfId="40243" applyNumberFormat="true" applyFont="true" applyFill="true" applyBorder="true" applyAlignment="true">
      <alignment horizontal="center" vertical="center"/>
    </xf>
    <xf numFmtId="168" fontId="151" fillId="28" borderId="99" xfId="40245" applyNumberFormat="true" applyFont="true" applyFill="true" applyBorder="true" applyAlignment="true">
      <alignment horizontal="center" vertical="center"/>
    </xf>
    <xf numFmtId="168" fontId="151" fillId="28" borderId="78" xfId="40243" applyNumberFormat="true" applyFont="true" applyFill="true" applyBorder="true" applyAlignment="true">
      <alignment horizontal="center" vertical="center"/>
    </xf>
    <xf numFmtId="168" fontId="151" fillId="28" borderId="93" xfId="40245" applyNumberFormat="true" applyFont="true" applyFill="true" applyBorder="true" applyAlignment="true">
      <alignment horizontal="center" vertical="center"/>
    </xf>
    <xf numFmtId="0" fontId="152" fillId="3" borderId="76" xfId="40279" applyFont="true" applyBorder="true" applyAlignment="true">
      <alignment horizontal="center" vertical="center" wrapText="true"/>
    </xf>
    <xf numFmtId="0" fontId="152" fillId="3" borderId="91" xfId="40281" applyFont="true" applyBorder="true" applyAlignment="true">
      <alignment horizontal="center" vertical="center" wrapText="true"/>
    </xf>
    <xf numFmtId="168" fontId="151" fillId="28" borderId="78" xfId="40303" applyNumberFormat="true" applyFont="true" applyFill="true" applyBorder="true" applyAlignment="true">
      <alignment horizontal="center" vertical="center"/>
    </xf>
    <xf numFmtId="168" fontId="151" fillId="28" borderId="93" xfId="40305" applyNumberFormat="true" applyFont="true" applyFill="true" applyBorder="true" applyAlignment="true">
      <alignment horizontal="center" vertical="center"/>
    </xf>
    <xf numFmtId="168" fontId="151" fillId="28" borderId="85" xfId="40303" applyNumberFormat="true" applyFont="true" applyFill="true" applyBorder="true" applyAlignment="true">
      <alignment horizontal="center" vertical="center"/>
    </xf>
    <xf numFmtId="168" fontId="151" fillId="28" borderId="86" xfId="40304" applyNumberFormat="true" applyFont="true" applyFill="true" applyBorder="true" applyAlignment="true">
      <alignment horizontal="center" vertical="center"/>
    </xf>
    <xf numFmtId="168" fontId="151" fillId="28" borderId="98" xfId="40305" applyNumberFormat="true" applyFont="true" applyFill="true" applyBorder="true" applyAlignment="true">
      <alignment horizontal="center" vertical="center"/>
    </xf>
    <xf numFmtId="0" fontId="152" fillId="3" borderId="76" xfId="40220" applyFont="true" applyBorder="true" applyAlignment="true">
      <alignment horizontal="center" vertical="center" wrapText="true"/>
    </xf>
    <xf numFmtId="168" fontId="151" fillId="28" borderId="82" xfId="40244" applyNumberFormat="true" applyFont="true" applyFill="true" applyBorder="true" applyAlignment="true">
      <alignment horizontal="center" vertical="center"/>
    </xf>
    <xf numFmtId="168" fontId="151" fillId="28" borderId="78" xfId="40244" applyNumberFormat="true" applyFont="true" applyFill="true" applyBorder="true" applyAlignment="true">
      <alignment horizontal="center" vertical="center"/>
    </xf>
    <xf numFmtId="0" fontId="152" fillId="3" borderId="76" xfId="40280" applyFont="true" applyBorder="true" applyAlignment="true">
      <alignment horizontal="center" vertical="center" wrapText="true"/>
    </xf>
    <xf numFmtId="168" fontId="151" fillId="28" borderId="78" xfId="40304" applyNumberFormat="true" applyFont="true" applyFill="true" applyBorder="true" applyAlignment="true">
      <alignment horizontal="center" vertical="center"/>
    </xf>
    <xf numFmtId="168" fontId="151" fillId="28" borderId="85" xfId="40304" applyNumberFormat="true" applyFont="true" applyFill="true" applyBorder="true" applyAlignment="true">
      <alignment horizontal="center" vertical="center"/>
    </xf>
    <xf numFmtId="0" fontId="152" fillId="3" borderId="11" xfId="40208" applyFont="true" applyBorder="true" applyAlignment="true">
      <alignment horizontal="center" vertical="center"/>
    </xf>
    <xf numFmtId="0" fontId="152" fillId="3" borderId="11" xfId="40210" applyFont="true" applyBorder="true" applyAlignment="true">
      <alignment horizontal="center" vertical="center"/>
    </xf>
    <xf numFmtId="168" fontId="151" fillId="28" borderId="85" xfId="40244" applyNumberFormat="true" applyFont="true" applyFill="true" applyBorder="true" applyAlignment="true">
      <alignment horizontal="center" vertical="center"/>
    </xf>
    <xf numFmtId="168" fontId="151" fillId="28" borderId="86" xfId="40244" applyNumberFormat="true" applyFont="true" applyFill="true" applyBorder="true" applyAlignment="true">
      <alignment horizontal="center" vertical="center"/>
    </xf>
    <xf numFmtId="168" fontId="151" fillId="28" borderId="87" xfId="40246" applyNumberFormat="true" applyFont="true" applyFill="true" applyBorder="true" applyAlignment="true">
      <alignment horizontal="center" vertical="center"/>
    </xf>
    <xf numFmtId="168" fontId="151" fillId="28" borderId="98" xfId="40245" applyNumberFormat="true" applyFont="true" applyFill="true" applyBorder="true" applyAlignment="true">
      <alignment horizontal="center" vertical="center"/>
    </xf>
    <xf numFmtId="168" fontId="151" fillId="28" borderId="85" xfId="40243" applyNumberFormat="true" applyFont="true" applyFill="true" applyBorder="true" applyAlignment="true">
      <alignment horizontal="center" vertical="center"/>
    </xf>
    <xf numFmtId="0" fontId="152" fillId="3" borderId="11" xfId="40268" applyFont="true" applyBorder="true" applyAlignment="true">
      <alignment horizontal="center" vertical="center"/>
    </xf>
    <xf numFmtId="0" fontId="152" fillId="3" borderId="11" xfId="40270" applyFont="true" applyBorder="true" applyAlignment="true">
      <alignment horizontal="center" vertical="center"/>
    </xf>
    <xf numFmtId="168" fontId="151" fillId="28" borderId="87" xfId="40306" applyNumberFormat="true" applyFont="true" applyFill="true" applyBorder="true" applyAlignment="true">
      <alignment horizontal="center" vertical="center"/>
    </xf>
    <xf numFmtId="0" fontId="152" fillId="3" borderId="76" xfId="40339" applyFont="true" applyBorder="true" applyAlignment="true">
      <alignment horizontal="center" vertical="center" wrapText="true"/>
    </xf>
    <xf numFmtId="0" fontId="152" fillId="3" borderId="91" xfId="40341" applyFont="true" applyBorder="true" applyAlignment="true">
      <alignment horizontal="center" vertical="center" wrapText="true"/>
    </xf>
    <xf numFmtId="0" fontId="152" fillId="3" borderId="76" xfId="40340" applyFont="true" applyBorder="true" applyAlignment="true">
      <alignment horizontal="center" vertical="center" wrapText="true"/>
    </xf>
    <xf numFmtId="0" fontId="152" fillId="3" borderId="11" xfId="40328" applyFont="true" applyBorder="true" applyAlignment="true">
      <alignment horizontal="center" vertical="center"/>
    </xf>
    <xf numFmtId="0" fontId="152" fillId="3" borderId="11" xfId="40330" applyFont="true" applyBorder="true" applyAlignment="true">
      <alignment horizontal="center" vertical="center"/>
    </xf>
    <xf numFmtId="0" fontId="152" fillId="3" borderId="76" xfId="40407" applyFont="true" applyBorder="true" applyAlignment="true">
      <alignment horizontal="center" vertical="center" wrapText="true"/>
    </xf>
    <xf numFmtId="0" fontId="152" fillId="3" borderId="91" xfId="40409" applyFont="true" applyBorder="true" applyAlignment="true">
      <alignment horizontal="center" vertical="center" wrapText="true"/>
    </xf>
    <xf numFmtId="0" fontId="152" fillId="3" borderId="76" xfId="40408" applyFont="true" applyBorder="true" applyAlignment="true">
      <alignment horizontal="center" vertical="center" wrapText="true"/>
    </xf>
    <xf numFmtId="169" fontId="116" fillId="28" borderId="113" xfId="39985" applyNumberFormat="true" applyFont="true" applyFill="true" applyBorder="true" applyAlignment="true">
      <alignment horizontal="center" vertical="center"/>
    </xf>
    <xf numFmtId="169" fontId="116" fillId="28" borderId="78" xfId="39997" applyNumberFormat="true" applyFont="true" applyFill="true" applyBorder="true" applyAlignment="true">
      <alignment horizontal="center" vertical="center"/>
    </xf>
    <xf numFmtId="169" fontId="116" fillId="28" borderId="85" xfId="40009" applyNumberFormat="true" applyFont="true" applyFill="true" applyBorder="true" applyAlignment="true">
      <alignment horizontal="center" vertical="center"/>
    </xf>
    <xf numFmtId="169" fontId="116" fillId="28" borderId="113" xfId="40045" applyNumberFormat="true" applyFont="true" applyFill="true" applyBorder="true" applyAlignment="true">
      <alignment horizontal="center" vertical="center"/>
    </xf>
    <xf numFmtId="169" fontId="116" fillId="28" borderId="78" xfId="40057" applyNumberFormat="true" applyFont="true" applyFill="true" applyBorder="true" applyAlignment="true">
      <alignment horizontal="center" vertical="center"/>
    </xf>
    <xf numFmtId="169" fontId="116" fillId="28" borderId="113" xfId="40165" applyNumberFormat="true" applyFont="true" applyFill="true" applyBorder="true" applyAlignment="true">
      <alignment horizontal="center" vertical="center"/>
    </xf>
    <xf numFmtId="169" fontId="116" fillId="28" borderId="78" xfId="40177" applyNumberFormat="true" applyFont="true" applyFill="true" applyBorder="true" applyAlignment="true">
      <alignment horizontal="center" vertical="center"/>
    </xf>
    <xf numFmtId="169" fontId="116" fillId="28" borderId="85" xfId="40189" applyNumberFormat="true" applyFont="true" applyFill="true" applyBorder="true" applyAlignment="true">
      <alignment horizontal="center" vertical="center"/>
    </xf>
    <xf numFmtId="169" fontId="116" fillId="28" borderId="113" xfId="40225" applyNumberFormat="true" applyFont="true" applyFill="true" applyBorder="true" applyAlignment="true">
      <alignment horizontal="center" vertical="center"/>
    </xf>
    <xf numFmtId="169" fontId="116" fillId="28" borderId="78" xfId="40237" applyNumberFormat="true" applyFont="true" applyFill="true" applyBorder="true" applyAlignment="true">
      <alignment horizontal="center" vertical="center"/>
    </xf>
    <xf numFmtId="169" fontId="116" fillId="28" borderId="78" xfId="40249" applyNumberFormat="true" applyFont="true" applyFill="true" applyBorder="true" applyAlignment="true">
      <alignment horizontal="center" vertical="center"/>
    </xf>
    <xf numFmtId="169" fontId="116" fillId="28" borderId="113" xfId="40285" applyNumberFormat="true" applyFont="true" applyFill="true" applyBorder="true" applyAlignment="true">
      <alignment horizontal="center" vertical="center"/>
    </xf>
    <xf numFmtId="169" fontId="116" fillId="28" borderId="78" xfId="40297" applyNumberFormat="true" applyFont="true" applyFill="true" applyBorder="true" applyAlignment="true">
      <alignment horizontal="center" vertical="center"/>
    </xf>
    <xf numFmtId="169" fontId="116" fillId="28" borderId="77" xfId="40345" applyNumberFormat="true" applyFont="true" applyFill="true" applyBorder="true" applyAlignment="true">
      <alignment horizontal="center" vertical="center"/>
    </xf>
    <xf numFmtId="169" fontId="116" fillId="28" borderId="78" xfId="40357" applyNumberFormat="true" applyFont="true" applyFill="true" applyBorder="true" applyAlignment="true">
      <alignment horizontal="center" vertical="center"/>
    </xf>
    <xf numFmtId="168" fontId="116" fillId="28" borderId="78" xfId="40539" applyNumberFormat="true" applyFont="true" applyFill="true" applyBorder="true" applyAlignment="true">
      <alignment horizontal="center" vertical="center"/>
    </xf>
    <xf numFmtId="169" fontId="116" fillId="28" borderId="77" xfId="40413" applyNumberFormat="true" applyFont="true" applyFill="true" applyBorder="true" applyAlignment="true">
      <alignment horizontal="center" vertical="center"/>
    </xf>
    <xf numFmtId="169" fontId="116" fillId="28" borderId="78" xfId="40425" applyNumberFormat="true" applyFont="true" applyFill="true" applyBorder="true" applyAlignment="true">
      <alignment horizontal="center" vertical="center"/>
    </xf>
    <xf numFmtId="169" fontId="116" fillId="28" borderId="85" xfId="40437" applyNumberFormat="true" applyFont="true" applyFill="true" applyBorder="true" applyAlignment="true">
      <alignment horizontal="center" vertical="center"/>
    </xf>
    <xf numFmtId="169" fontId="116" fillId="28" borderId="114" xfId="39986" applyNumberFormat="true" applyFont="true" applyFill="true" applyBorder="true" applyAlignment="true">
      <alignment horizontal="center" vertical="center"/>
    </xf>
    <xf numFmtId="169" fontId="116" fillId="28" borderId="56" xfId="39998" applyNumberFormat="true" applyFont="true" applyFill="true" applyBorder="true" applyAlignment="true">
      <alignment horizontal="center" vertical="center"/>
    </xf>
    <xf numFmtId="169" fontId="116" fillId="28" borderId="86" xfId="40010" applyNumberFormat="true" applyFont="true" applyFill="true" applyBorder="true" applyAlignment="true">
      <alignment horizontal="center" vertical="center"/>
    </xf>
    <xf numFmtId="169" fontId="116" fillId="28" borderId="114" xfId="40046" applyNumberFormat="true" applyFont="true" applyFill="true" applyBorder="true" applyAlignment="true">
      <alignment horizontal="center" vertical="center"/>
    </xf>
    <xf numFmtId="169" fontId="116" fillId="28" borderId="56" xfId="40058" applyNumberFormat="true" applyFont="true" applyFill="true" applyBorder="true" applyAlignment="true">
      <alignment horizontal="center" vertical="center"/>
    </xf>
    <xf numFmtId="169" fontId="116" fillId="28" borderId="114" xfId="40166" applyNumberFormat="true" applyFont="true" applyFill="true" applyBorder="true" applyAlignment="true">
      <alignment horizontal="center" vertical="center"/>
    </xf>
    <xf numFmtId="169" fontId="116" fillId="28" borderId="56" xfId="40178" applyNumberFormat="true" applyFont="true" applyFill="true" applyBorder="true" applyAlignment="true">
      <alignment horizontal="center" vertical="center"/>
    </xf>
    <xf numFmtId="169" fontId="116" fillId="28" borderId="86" xfId="40190" applyNumberFormat="true" applyFont="true" applyFill="true" applyBorder="true" applyAlignment="true">
      <alignment horizontal="center" vertical="center"/>
    </xf>
    <xf numFmtId="169" fontId="116" fillId="28" borderId="114" xfId="40226" applyNumberFormat="true" applyFont="true" applyFill="true" applyBorder="true" applyAlignment="true">
      <alignment horizontal="center" vertical="center"/>
    </xf>
    <xf numFmtId="169" fontId="116" fillId="28" borderId="56" xfId="40238" applyNumberFormat="true" applyFont="true" applyFill="true" applyBorder="true" applyAlignment="true">
      <alignment horizontal="center" vertical="center"/>
    </xf>
    <xf numFmtId="169" fontId="116" fillId="28" borderId="56" xfId="40250" applyNumberFormat="true" applyFont="true" applyFill="true" applyBorder="true" applyAlignment="true">
      <alignment horizontal="center" vertical="center"/>
    </xf>
    <xf numFmtId="169" fontId="116" fillId="28" borderId="114" xfId="40286" applyNumberFormat="true" applyFont="true" applyFill="true" applyBorder="true" applyAlignment="true">
      <alignment horizontal="center" vertical="center"/>
    </xf>
    <xf numFmtId="169" fontId="116" fillId="28" borderId="56" xfId="40298" applyNumberFormat="true" applyFont="true" applyFill="true" applyBorder="true" applyAlignment="true">
      <alignment horizontal="center" vertical="center"/>
    </xf>
    <xf numFmtId="169" fontId="116" fillId="28" borderId="61" xfId="40346" applyNumberFormat="true" applyFont="true" applyFill="true" applyBorder="true" applyAlignment="true">
      <alignment horizontal="center" vertical="center"/>
    </xf>
    <xf numFmtId="169" fontId="116" fillId="28" borderId="56" xfId="40358" applyNumberFormat="true" applyFont="true" applyFill="true" applyBorder="true" applyAlignment="true">
      <alignment horizontal="center" vertical="center"/>
    </xf>
    <xf numFmtId="168" fontId="116" fillId="28" borderId="63" xfId="40539" applyNumberFormat="true" applyFont="true" applyFill="true" applyBorder="true" applyAlignment="true">
      <alignment horizontal="center" vertical="center"/>
    </xf>
    <xf numFmtId="169" fontId="116" fillId="28" borderId="61" xfId="40414" applyNumberFormat="true" applyFont="true" applyFill="true" applyBorder="true" applyAlignment="true">
      <alignment horizontal="center" vertical="center"/>
    </xf>
    <xf numFmtId="169" fontId="116" fillId="28" borderId="56" xfId="40426" applyNumberFormat="true" applyFont="true" applyFill="true" applyBorder="true" applyAlignment="true">
      <alignment horizontal="center" vertical="center"/>
    </xf>
    <xf numFmtId="169" fontId="116" fillId="28" borderId="86" xfId="40438" applyNumberFormat="true" applyFont="true" applyFill="true" applyBorder="true" applyAlignment="true">
      <alignment horizontal="center" vertical="center"/>
    </xf>
    <xf numFmtId="0" fontId="116" fillId="28" borderId="56" xfId="40367" applyFont="true" applyFill="true" applyBorder="true" applyAlignment="true">
      <alignment horizontal="center" vertical="center"/>
    </xf>
    <xf numFmtId="169" fontId="116" fillId="28" borderId="115" xfId="39987" applyNumberFormat="true" applyFont="true" applyFill="true" applyBorder="true" applyAlignment="true">
      <alignment horizontal="center" vertical="center"/>
    </xf>
    <xf numFmtId="169" fontId="116" fillId="28" borderId="93" xfId="39999" applyNumberFormat="true" applyFont="true" applyFill="true" applyBorder="true" applyAlignment="true">
      <alignment horizontal="center" vertical="center"/>
    </xf>
    <xf numFmtId="169" fontId="116" fillId="28" borderId="98" xfId="40011" applyNumberFormat="true" applyFont="true" applyFill="true" applyBorder="true" applyAlignment="true">
      <alignment horizontal="center" vertical="center"/>
    </xf>
    <xf numFmtId="169" fontId="116" fillId="28" borderId="115" xfId="40047" applyNumberFormat="true" applyFont="true" applyFill="true" applyBorder="true" applyAlignment="true">
      <alignment horizontal="center" vertical="center"/>
    </xf>
    <xf numFmtId="169" fontId="116" fillId="28" borderId="93" xfId="40059" applyNumberFormat="true" applyFont="true" applyFill="true" applyBorder="true" applyAlignment="true">
      <alignment horizontal="center" vertical="center"/>
    </xf>
    <xf numFmtId="169" fontId="116" fillId="28" borderId="115" xfId="40167" applyNumberFormat="true" applyFont="true" applyFill="true" applyBorder="true" applyAlignment="true">
      <alignment horizontal="center" vertical="center"/>
    </xf>
    <xf numFmtId="169" fontId="116" fillId="28" borderId="93" xfId="40179" applyNumberFormat="true" applyFont="true" applyFill="true" applyBorder="true" applyAlignment="true">
      <alignment horizontal="center" vertical="center"/>
    </xf>
    <xf numFmtId="169" fontId="116" fillId="28" borderId="98" xfId="40191" applyNumberFormat="true" applyFont="true" applyFill="true" applyBorder="true" applyAlignment="true">
      <alignment horizontal="center" vertical="center"/>
    </xf>
    <xf numFmtId="169" fontId="116" fillId="28" borderId="115" xfId="40227" applyNumberFormat="true" applyFont="true" applyFill="true" applyBorder="true" applyAlignment="true">
      <alignment horizontal="center" vertical="center"/>
    </xf>
    <xf numFmtId="169" fontId="116" fillId="28" borderId="93" xfId="40239" applyNumberFormat="true" applyFont="true" applyFill="true" applyBorder="true" applyAlignment="true">
      <alignment horizontal="center" vertical="center"/>
    </xf>
    <xf numFmtId="169" fontId="116" fillId="28" borderId="93" xfId="40251" applyNumberFormat="true" applyFont="true" applyFill="true" applyBorder="true" applyAlignment="true">
      <alignment horizontal="center" vertical="center"/>
    </xf>
    <xf numFmtId="169" fontId="116" fillId="28" borderId="115" xfId="40287" applyNumberFormat="true" applyFont="true" applyFill="true" applyBorder="true" applyAlignment="true">
      <alignment horizontal="center" vertical="center"/>
    </xf>
    <xf numFmtId="169" fontId="116" fillId="28" borderId="93" xfId="40299" applyNumberFormat="true" applyFont="true" applyFill="true" applyBorder="true" applyAlignment="true">
      <alignment horizontal="center" vertical="center"/>
    </xf>
    <xf numFmtId="169" fontId="116" fillId="28" borderId="92" xfId="40347" applyNumberFormat="true" applyFont="true" applyFill="true" applyBorder="true" applyAlignment="true">
      <alignment horizontal="center" vertical="center"/>
    </xf>
    <xf numFmtId="169" fontId="116" fillId="28" borderId="93" xfId="40359" applyNumberFormat="true" applyFont="true" applyFill="true" applyBorder="true" applyAlignment="true">
      <alignment horizontal="center" vertical="center"/>
    </xf>
    <xf numFmtId="169" fontId="116" fillId="28" borderId="92" xfId="40415" applyNumberFormat="true" applyFont="true" applyFill="true" applyBorder="true" applyAlignment="true">
      <alignment horizontal="center" vertical="center"/>
    </xf>
    <xf numFmtId="169" fontId="116" fillId="28" borderId="93" xfId="40427" applyNumberFormat="true" applyFont="true" applyFill="true" applyBorder="true" applyAlignment="true">
      <alignment horizontal="center" vertical="center"/>
    </xf>
    <xf numFmtId="169" fontId="116" fillId="28" borderId="98" xfId="40439" applyNumberFormat="true" applyFont="true" applyFill="true" applyBorder="true" applyAlignment="true">
      <alignment horizontal="center" vertical="center"/>
    </xf>
    <xf numFmtId="169" fontId="116" fillId="28" borderId="116" xfId="39986" applyNumberFormat="true" applyFont="true" applyFill="true" applyBorder="true" applyAlignment="true">
      <alignment horizontal="center" vertical="center"/>
    </xf>
    <xf numFmtId="169" fontId="116" fillId="28" borderId="63" xfId="39998" applyNumberFormat="true" applyFont="true" applyFill="true" applyBorder="true" applyAlignment="true">
      <alignment horizontal="center" vertical="center"/>
    </xf>
    <xf numFmtId="169" fontId="116" fillId="28" borderId="101" xfId="40010" applyNumberFormat="true" applyFont="true" applyFill="true" applyBorder="true" applyAlignment="true">
      <alignment horizontal="center" vertical="center"/>
    </xf>
    <xf numFmtId="169" fontId="116" fillId="28" borderId="116" xfId="40046" applyNumberFormat="true" applyFont="true" applyFill="true" applyBorder="true" applyAlignment="true">
      <alignment horizontal="center" vertical="center"/>
    </xf>
    <xf numFmtId="169" fontId="116" fillId="28" borderId="63" xfId="40058" applyNumberFormat="true" applyFont="true" applyFill="true" applyBorder="true" applyAlignment="true">
      <alignment horizontal="center" vertical="center"/>
    </xf>
    <xf numFmtId="169" fontId="116" fillId="28" borderId="116" xfId="40166" applyNumberFormat="true" applyFont="true" applyFill="true" applyBorder="true" applyAlignment="true">
      <alignment horizontal="center" vertical="center"/>
    </xf>
    <xf numFmtId="169" fontId="116" fillId="28" borderId="63" xfId="40178" applyNumberFormat="true" applyFont="true" applyFill="true" applyBorder="true" applyAlignment="true">
      <alignment horizontal="center" vertical="center"/>
    </xf>
    <xf numFmtId="169" fontId="116" fillId="28" borderId="101" xfId="40190" applyNumberFormat="true" applyFont="true" applyFill="true" applyBorder="true" applyAlignment="true">
      <alignment horizontal="center" vertical="center"/>
    </xf>
    <xf numFmtId="169" fontId="116" fillId="28" borderId="116" xfId="40226" applyNumberFormat="true" applyFont="true" applyFill="true" applyBorder="true" applyAlignment="true">
      <alignment horizontal="center" vertical="center"/>
    </xf>
    <xf numFmtId="169" fontId="116" fillId="28" borderId="63" xfId="40238" applyNumberFormat="true" applyFont="true" applyFill="true" applyBorder="true" applyAlignment="true">
      <alignment horizontal="center" vertical="center"/>
    </xf>
    <xf numFmtId="169" fontId="116" fillId="28" borderId="63" xfId="40250" applyNumberFormat="true" applyFont="true" applyFill="true" applyBorder="true" applyAlignment="true">
      <alignment horizontal="center" vertical="center"/>
    </xf>
    <xf numFmtId="169" fontId="116" fillId="28" borderId="116" xfId="40286" applyNumberFormat="true" applyFont="true" applyFill="true" applyBorder="true" applyAlignment="true">
      <alignment horizontal="center" vertical="center"/>
    </xf>
    <xf numFmtId="169" fontId="116" fillId="28" borderId="63" xfId="40298" applyNumberFormat="true" applyFont="true" applyFill="true" applyBorder="true" applyAlignment="true">
      <alignment horizontal="center" vertical="center"/>
    </xf>
    <xf numFmtId="169" fontId="116" fillId="28" borderId="77" xfId="40346" applyNumberFormat="true" applyFont="true" applyFill="true" applyBorder="true" applyAlignment="true">
      <alignment horizontal="center" vertical="center"/>
    </xf>
    <xf numFmtId="169" fontId="116" fillId="28" borderId="78" xfId="40358" applyNumberFormat="true" applyFont="true" applyFill="true" applyBorder="true" applyAlignment="true">
      <alignment horizontal="center" vertical="center"/>
    </xf>
    <xf numFmtId="0" fontId="116" fillId="28" borderId="78" xfId="40367" applyFont="true" applyFill="true" applyBorder="true" applyAlignment="true">
      <alignment horizontal="center" vertical="center"/>
    </xf>
    <xf numFmtId="169" fontId="116" fillId="28" borderId="77" xfId="40414" applyNumberFormat="true" applyFont="true" applyFill="true" applyBorder="true" applyAlignment="true">
      <alignment horizontal="center" vertical="center"/>
    </xf>
    <xf numFmtId="169" fontId="116" fillId="28" borderId="78" xfId="40426" applyNumberFormat="true" applyFont="true" applyFill="true" applyBorder="true" applyAlignment="true">
      <alignment horizontal="center" vertical="center"/>
    </xf>
    <xf numFmtId="169" fontId="116" fillId="28" borderId="85" xfId="40438" applyNumberFormat="true" applyFont="true" applyFill="true" applyBorder="true" applyAlignment="true">
      <alignment horizontal="center" vertical="center"/>
    </xf>
    <xf numFmtId="169" fontId="116" fillId="28" borderId="117" xfId="39987" applyNumberFormat="true" applyFont="true" applyFill="true" applyBorder="true" applyAlignment="true">
      <alignment horizontal="center" vertical="center"/>
    </xf>
    <xf numFmtId="169" fontId="116" fillId="28" borderId="64" xfId="39999" applyNumberFormat="true" applyFont="true" applyFill="true" applyBorder="true" applyAlignment="true">
      <alignment horizontal="center" vertical="center"/>
    </xf>
    <xf numFmtId="169" fontId="116" fillId="28" borderId="87" xfId="40011" applyNumberFormat="true" applyFont="true" applyFill="true" applyBorder="true" applyAlignment="true">
      <alignment horizontal="center" vertical="center"/>
    </xf>
    <xf numFmtId="169" fontId="116" fillId="28" borderId="117" xfId="40047" applyNumberFormat="true" applyFont="true" applyFill="true" applyBorder="true" applyAlignment="true">
      <alignment horizontal="center" vertical="center"/>
    </xf>
    <xf numFmtId="169" fontId="116" fillId="28" borderId="64" xfId="40059" applyNumberFormat="true" applyFont="true" applyFill="true" applyBorder="true" applyAlignment="true">
      <alignment horizontal="center" vertical="center"/>
    </xf>
    <xf numFmtId="169" fontId="116" fillId="28" borderId="117" xfId="40167" applyNumberFormat="true" applyFont="true" applyFill="true" applyBorder="true" applyAlignment="true">
      <alignment horizontal="center" vertical="center"/>
    </xf>
    <xf numFmtId="169" fontId="116" fillId="28" borderId="64" xfId="40179" applyNumberFormat="true" applyFont="true" applyFill="true" applyBorder="true" applyAlignment="true">
      <alignment horizontal="center" vertical="center"/>
    </xf>
    <xf numFmtId="169" fontId="116" fillId="28" borderId="87" xfId="40191" applyNumberFormat="true" applyFont="true" applyFill="true" applyBorder="true" applyAlignment="true">
      <alignment horizontal="center" vertical="center"/>
    </xf>
    <xf numFmtId="169" fontId="116" fillId="28" borderId="117" xfId="40227" applyNumberFormat="true" applyFont="true" applyFill="true" applyBorder="true" applyAlignment="true">
      <alignment horizontal="center" vertical="center"/>
    </xf>
    <xf numFmtId="169" fontId="116" fillId="28" borderId="64" xfId="40239" applyNumberFormat="true" applyFont="true" applyFill="true" applyBorder="true" applyAlignment="true">
      <alignment horizontal="center" vertical="center"/>
    </xf>
    <xf numFmtId="169" fontId="116" fillId="28" borderId="64" xfId="40251" applyNumberFormat="true" applyFont="true" applyFill="true" applyBorder="true" applyAlignment="true">
      <alignment horizontal="center" vertical="center"/>
    </xf>
    <xf numFmtId="169" fontId="116" fillId="28" borderId="117" xfId="40287" applyNumberFormat="true" applyFont="true" applyFill="true" applyBorder="true" applyAlignment="true">
      <alignment horizontal="center" vertical="center"/>
    </xf>
    <xf numFmtId="169" fontId="116" fillId="28" borderId="64" xfId="40299" applyNumberFormat="true" applyFont="true" applyFill="true" applyBorder="true" applyAlignment="true">
      <alignment horizontal="center" vertical="center"/>
    </xf>
    <xf numFmtId="0" fontId="116" fillId="28" borderId="93" xfId="40367" applyFont="true" applyFill="true" applyBorder="true" applyAlignment="true">
      <alignment horizontal="center" vertical="center"/>
    </xf>
    <xf numFmtId="169" fontId="116" fillId="28" borderId="113" xfId="39986" applyNumberFormat="true" applyFont="true" applyFill="true" applyBorder="true" applyAlignment="true">
      <alignment horizontal="center" vertical="center"/>
    </xf>
    <xf numFmtId="169" fontId="116" fillId="28" borderId="78" xfId="39998" applyNumberFormat="true" applyFont="true" applyFill="true" applyBorder="true" applyAlignment="true">
      <alignment horizontal="center" vertical="center"/>
    </xf>
    <xf numFmtId="169" fontId="116" fillId="28" borderId="85" xfId="40010" applyNumberFormat="true" applyFont="true" applyFill="true" applyBorder="true" applyAlignment="true">
      <alignment horizontal="center" vertical="center"/>
    </xf>
    <xf numFmtId="169" fontId="116" fillId="28" borderId="113" xfId="40046" applyNumberFormat="true" applyFont="true" applyFill="true" applyBorder="true" applyAlignment="true">
      <alignment horizontal="center" vertical="center"/>
    </xf>
    <xf numFmtId="169" fontId="116" fillId="28" borderId="78" xfId="40058" applyNumberFormat="true" applyFont="true" applyFill="true" applyBorder="true" applyAlignment="true">
      <alignment horizontal="center" vertical="center"/>
    </xf>
    <xf numFmtId="169" fontId="116" fillId="28" borderId="113" xfId="40166" applyNumberFormat="true" applyFont="true" applyFill="true" applyBorder="true" applyAlignment="true">
      <alignment horizontal="center" vertical="center"/>
    </xf>
    <xf numFmtId="169" fontId="116" fillId="28" borderId="78" xfId="40178" applyNumberFormat="true" applyFont="true" applyFill="true" applyBorder="true" applyAlignment="true">
      <alignment horizontal="center" vertical="center"/>
    </xf>
    <xf numFmtId="169" fontId="116" fillId="28" borderId="85" xfId="40190" applyNumberFormat="true" applyFont="true" applyFill="true" applyBorder="true" applyAlignment="true">
      <alignment horizontal="center" vertical="center"/>
    </xf>
    <xf numFmtId="169" fontId="116" fillId="28" borderId="113" xfId="40226" applyNumberFormat="true" applyFont="true" applyFill="true" applyBorder="true" applyAlignment="true">
      <alignment horizontal="center" vertical="center"/>
    </xf>
    <xf numFmtId="169" fontId="116" fillId="28" borderId="78" xfId="40238" applyNumberFormat="true" applyFont="true" applyFill="true" applyBorder="true" applyAlignment="true">
      <alignment horizontal="center" vertical="center"/>
    </xf>
    <xf numFmtId="169" fontId="116" fillId="28" borderId="78" xfId="40250" applyNumberFormat="true" applyFont="true" applyFill="true" applyBorder="true" applyAlignment="true">
      <alignment horizontal="center" vertical="center"/>
    </xf>
    <xf numFmtId="169" fontId="116" fillId="28" borderId="113" xfId="40286" applyNumberFormat="true" applyFont="true" applyFill="true" applyBorder="true" applyAlignment="true">
      <alignment horizontal="center" vertical="center"/>
    </xf>
    <xf numFmtId="169" fontId="116" fillId="28" borderId="78" xfId="40298" applyNumberFormat="true" applyFont="true" applyFill="true" applyBorder="true" applyAlignment="true">
      <alignment horizontal="center" vertical="center"/>
    </xf>
    <xf numFmtId="169" fontId="116" fillId="28" borderId="62" xfId="40347" applyNumberFormat="true" applyFont="true" applyFill="true" applyBorder="true" applyAlignment="true">
      <alignment horizontal="center" vertical="center"/>
    </xf>
    <xf numFmtId="169" fontId="116" fillId="28" borderId="64" xfId="40359" applyNumberFormat="true" applyFont="true" applyFill="true" applyBorder="true" applyAlignment="true">
      <alignment horizontal="center" vertical="center"/>
    </xf>
    <xf numFmtId="169" fontId="116" fillId="28" borderId="117" xfId="39988" applyNumberFormat="true" applyFont="true" applyFill="true" applyBorder="true" applyAlignment="true">
      <alignment horizontal="center" vertical="center"/>
    </xf>
    <xf numFmtId="169" fontId="116" fillId="28" borderId="64" xfId="40000" applyNumberFormat="true" applyFont="true" applyFill="true" applyBorder="true" applyAlignment="true">
      <alignment horizontal="center" vertical="center"/>
    </xf>
    <xf numFmtId="169" fontId="116" fillId="28" borderId="87" xfId="40012" applyNumberFormat="true" applyFont="true" applyFill="true" applyBorder="true" applyAlignment="true">
      <alignment horizontal="center" vertical="center"/>
    </xf>
    <xf numFmtId="169" fontId="116" fillId="28" borderId="117" xfId="40048" applyNumberFormat="true" applyFont="true" applyFill="true" applyBorder="true" applyAlignment="true">
      <alignment horizontal="center" vertical="center"/>
    </xf>
    <xf numFmtId="169" fontId="116" fillId="28" borderId="64" xfId="40060" applyNumberFormat="true" applyFont="true" applyFill="true" applyBorder="true" applyAlignment="true">
      <alignment horizontal="center" vertical="center"/>
    </xf>
    <xf numFmtId="169" fontId="116" fillId="28" borderId="117" xfId="40168" applyNumberFormat="true" applyFont="true" applyFill="true" applyBorder="true" applyAlignment="true">
      <alignment horizontal="center" vertical="center"/>
    </xf>
    <xf numFmtId="169" fontId="116" fillId="28" borderId="64" xfId="40180" applyNumberFormat="true" applyFont="true" applyFill="true" applyBorder="true" applyAlignment="true">
      <alignment horizontal="center" vertical="center"/>
    </xf>
    <xf numFmtId="169" fontId="116" fillId="28" borderId="87" xfId="40192" applyNumberFormat="true" applyFont="true" applyFill="true" applyBorder="true" applyAlignment="true">
      <alignment horizontal="center" vertical="center"/>
    </xf>
    <xf numFmtId="169" fontId="116" fillId="28" borderId="117" xfId="40228" applyNumberFormat="true" applyFont="true" applyFill="true" applyBorder="true" applyAlignment="true">
      <alignment horizontal="center" vertical="center"/>
    </xf>
    <xf numFmtId="169" fontId="116" fillId="28" borderId="64" xfId="40240" applyNumberFormat="true" applyFont="true" applyFill="true" applyBorder="true" applyAlignment="true">
      <alignment horizontal="center" vertical="center"/>
    </xf>
    <xf numFmtId="169" fontId="116" fillId="28" borderId="64" xfId="40252" applyNumberFormat="true" applyFont="true" applyFill="true" applyBorder="true" applyAlignment="true">
      <alignment horizontal="center" vertical="center"/>
    </xf>
    <xf numFmtId="169" fontId="116" fillId="28" borderId="117" xfId="40288" applyNumberFormat="true" applyFont="true" applyFill="true" applyBorder="true" applyAlignment="true">
      <alignment horizontal="center" vertical="center"/>
    </xf>
    <xf numFmtId="169" fontId="116" fillId="28" borderId="64" xfId="40300" applyNumberFormat="true" applyFont="true" applyFill="true" applyBorder="true" applyAlignment="true">
      <alignment horizontal="center" vertical="center"/>
    </xf>
    <xf numFmtId="169" fontId="116" fillId="28" borderId="62" xfId="40348" applyNumberFormat="true" applyFont="true" applyFill="true" applyBorder="true" applyAlignment="true">
      <alignment horizontal="center" vertical="center"/>
    </xf>
    <xf numFmtId="169" fontId="116" fillId="28" borderId="64" xfId="40360" applyNumberFormat="true" applyFont="true" applyFill="true" applyBorder="true" applyAlignment="true">
      <alignment horizontal="center" vertical="center"/>
    </xf>
    <xf numFmtId="169" fontId="116" fillId="28" borderId="62" xfId="40416" applyNumberFormat="true" applyFont="true" applyFill="true" applyBorder="true" applyAlignment="true">
      <alignment horizontal="center" vertical="center"/>
    </xf>
    <xf numFmtId="169" fontId="116" fillId="28" borderId="64" xfId="40428" applyNumberFormat="true" applyFont="true" applyFill="true" applyBorder="true" applyAlignment="true">
      <alignment horizontal="center" vertical="center"/>
    </xf>
    <xf numFmtId="169" fontId="116" fillId="28" borderId="87" xfId="40440" applyNumberFormat="true" applyFont="true" applyFill="true" applyBorder="true" applyAlignment="true">
      <alignment horizontal="center" vertical="center"/>
    </xf>
    <xf numFmtId="168" fontId="116" fillId="28" borderId="77" xfId="39991" applyNumberFormat="true" applyFont="true" applyFill="true" applyBorder="true" applyAlignment="true">
      <alignment horizontal="center" vertical="center"/>
    </xf>
    <xf numFmtId="168" fontId="116" fillId="28" borderId="78" xfId="40003" applyNumberFormat="true" applyFont="true" applyFill="true" applyBorder="true" applyAlignment="true">
      <alignment horizontal="center" vertical="center"/>
    </xf>
    <xf numFmtId="168" fontId="116" fillId="28" borderId="85" xfId="40015" applyNumberFormat="true" applyFont="true" applyFill="true" applyBorder="true" applyAlignment="true">
      <alignment horizontal="center" vertical="center"/>
    </xf>
    <xf numFmtId="168" fontId="116" fillId="28" borderId="77" xfId="40051" applyNumberFormat="true" applyFont="true" applyFill="true" applyBorder="true" applyAlignment="true">
      <alignment horizontal="center" vertical="center"/>
    </xf>
    <xf numFmtId="168" fontId="116" fillId="28" borderId="78" xfId="40063" applyNumberFormat="true" applyFont="true" applyFill="true" applyBorder="true" applyAlignment="true">
      <alignment horizontal="center" vertical="center"/>
    </xf>
    <xf numFmtId="168" fontId="116" fillId="28" borderId="77" xfId="40171" applyNumberFormat="true" applyFont="true" applyFill="true" applyBorder="true" applyAlignment="true">
      <alignment horizontal="center" vertical="center"/>
    </xf>
    <xf numFmtId="168" fontId="116" fillId="28" borderId="78" xfId="40183" applyNumberFormat="true" applyFont="true" applyFill="true" applyBorder="true" applyAlignment="true">
      <alignment horizontal="center" vertical="center"/>
    </xf>
    <xf numFmtId="168" fontId="116" fillId="28" borderId="85" xfId="40195" applyNumberFormat="true" applyFont="true" applyFill="true" applyBorder="true" applyAlignment="true">
      <alignment horizontal="center" vertical="center"/>
    </xf>
    <xf numFmtId="168" fontId="116" fillId="28" borderId="77" xfId="40231" applyNumberFormat="true" applyFont="true" applyFill="true" applyBorder="true" applyAlignment="true">
      <alignment horizontal="center" vertical="center"/>
    </xf>
    <xf numFmtId="168" fontId="116" fillId="28" borderId="78" xfId="40243" applyNumberFormat="true" applyFont="true" applyFill="true" applyBorder="true" applyAlignment="true">
      <alignment horizontal="center" vertical="center"/>
    </xf>
    <xf numFmtId="168" fontId="116" fillId="28" borderId="78" xfId="40255" applyNumberFormat="true" applyFont="true" applyFill="true" applyBorder="true" applyAlignment="true">
      <alignment horizontal="center" vertical="center"/>
    </xf>
    <xf numFmtId="168" fontId="116" fillId="28" borderId="77" xfId="40291" applyNumberFormat="true" applyFont="true" applyFill="true" applyBorder="true" applyAlignment="true">
      <alignment horizontal="center" vertical="center"/>
    </xf>
    <xf numFmtId="168" fontId="116" fillId="28" borderId="78" xfId="40303" applyNumberFormat="true" applyFont="true" applyFill="true" applyBorder="true" applyAlignment="true">
      <alignment horizontal="center" vertical="center"/>
    </xf>
    <xf numFmtId="168" fontId="116" fillId="28" borderId="77" xfId="40533" applyNumberFormat="true" applyFont="true" applyFill="true" applyBorder="true" applyAlignment="true">
      <alignment horizontal="center" vertical="center"/>
    </xf>
    <xf numFmtId="168" fontId="116" fillId="28" borderId="77" xfId="40419" applyNumberFormat="true" applyFont="true" applyFill="true" applyBorder="true" applyAlignment="true">
      <alignment horizontal="center" vertical="center"/>
    </xf>
    <xf numFmtId="168" fontId="116" fillId="28" borderId="78" xfId="40431" applyNumberFormat="true" applyFont="true" applyFill="true" applyBorder="true" applyAlignment="true">
      <alignment horizontal="center" vertical="center"/>
    </xf>
    <xf numFmtId="168" fontId="116" fillId="28" borderId="85" xfId="40443" applyNumberFormat="true" applyFont="true" applyFill="true" applyBorder="true" applyAlignment="true">
      <alignment horizontal="center" vertical="center"/>
    </xf>
    <xf numFmtId="168" fontId="116" fillId="28" borderId="61" xfId="39992" applyNumberFormat="true" applyFont="true" applyFill="true" applyBorder="true" applyAlignment="true">
      <alignment horizontal="center" vertical="center"/>
    </xf>
    <xf numFmtId="168" fontId="116" fillId="28" borderId="56" xfId="40004" applyNumberFormat="true" applyFont="true" applyFill="true" applyBorder="true" applyAlignment="true">
      <alignment horizontal="center" vertical="center"/>
    </xf>
    <xf numFmtId="168" fontId="116" fillId="28" borderId="86" xfId="40016" applyNumberFormat="true" applyFont="true" applyFill="true" applyBorder="true" applyAlignment="true">
      <alignment horizontal="center" vertical="center"/>
    </xf>
    <xf numFmtId="168" fontId="116" fillId="28" borderId="61" xfId="40052" applyNumberFormat="true" applyFont="true" applyFill="true" applyBorder="true" applyAlignment="true">
      <alignment horizontal="center" vertical="center"/>
    </xf>
    <xf numFmtId="168" fontId="116" fillId="28" borderId="56" xfId="40064" applyNumberFormat="true" applyFont="true" applyFill="true" applyBorder="true" applyAlignment="true">
      <alignment horizontal="center" vertical="center"/>
    </xf>
    <xf numFmtId="168" fontId="116" fillId="28" borderId="61" xfId="40172" applyNumberFormat="true" applyFont="true" applyFill="true" applyBorder="true" applyAlignment="true">
      <alignment horizontal="center" vertical="center"/>
    </xf>
    <xf numFmtId="168" fontId="116" fillId="28" borderId="56" xfId="40184" applyNumberFormat="true" applyFont="true" applyFill="true" applyBorder="true" applyAlignment="true">
      <alignment horizontal="center" vertical="center"/>
    </xf>
    <xf numFmtId="168" fontId="116" fillId="28" borderId="86" xfId="40196" applyNumberFormat="true" applyFont="true" applyFill="true" applyBorder="true" applyAlignment="true">
      <alignment horizontal="center" vertical="center"/>
    </xf>
    <xf numFmtId="168" fontId="116" fillId="28" borderId="61" xfId="40232" applyNumberFormat="true" applyFont="true" applyFill="true" applyBorder="true" applyAlignment="true">
      <alignment horizontal="center" vertical="center"/>
    </xf>
    <xf numFmtId="168" fontId="116" fillId="28" borderId="56" xfId="40244" applyNumberFormat="true" applyFont="true" applyFill="true" applyBorder="true" applyAlignment="true">
      <alignment horizontal="center" vertical="center"/>
    </xf>
    <xf numFmtId="168" fontId="116" fillId="28" borderId="56" xfId="40256" applyNumberFormat="true" applyFont="true" applyFill="true" applyBorder="true" applyAlignment="true">
      <alignment horizontal="center" vertical="center"/>
    </xf>
    <xf numFmtId="168" fontId="116" fillId="28" borderId="61" xfId="40292" applyNumberFormat="true" applyFont="true" applyFill="true" applyBorder="true" applyAlignment="true">
      <alignment horizontal="center" vertical="center"/>
    </xf>
    <xf numFmtId="168" fontId="116" fillId="28" borderId="56" xfId="40304" applyNumberFormat="true" applyFont="true" applyFill="true" applyBorder="true" applyAlignment="true">
      <alignment horizontal="center" vertical="center"/>
    </xf>
    <xf numFmtId="168" fontId="116" fillId="28" borderId="61" xfId="40534" applyNumberFormat="true" applyFont="true" applyFill="true" applyBorder="true" applyAlignment="true">
      <alignment horizontal="center" vertical="center"/>
    </xf>
    <xf numFmtId="168" fontId="116" fillId="28" borderId="56" xfId="40540" applyNumberFormat="true" applyFont="true" applyFill="true" applyBorder="true" applyAlignment="true">
      <alignment horizontal="center" vertical="center"/>
    </xf>
    <xf numFmtId="168" fontId="116" fillId="28" borderId="61" xfId="40420" applyNumberFormat="true" applyFont="true" applyFill="true" applyBorder="true" applyAlignment="true">
      <alignment horizontal="center" vertical="center"/>
    </xf>
    <xf numFmtId="168" fontId="116" fillId="28" borderId="56" xfId="40432" applyNumberFormat="true" applyFont="true" applyFill="true" applyBorder="true" applyAlignment="true">
      <alignment horizontal="center" vertical="center"/>
    </xf>
    <xf numFmtId="168" fontId="116" fillId="28" borderId="86" xfId="40444" applyNumberFormat="true" applyFont="true" applyFill="true" applyBorder="true" applyAlignment="true">
      <alignment horizontal="center" vertical="center"/>
    </xf>
    <xf numFmtId="168" fontId="116" fillId="28" borderId="92" xfId="39993" applyNumberFormat="true" applyFont="true" applyFill="true" applyBorder="true" applyAlignment="true">
      <alignment horizontal="center" vertical="center"/>
    </xf>
    <xf numFmtId="168" fontId="116" fillId="28" borderId="93" xfId="40005" applyNumberFormat="true" applyFont="true" applyFill="true" applyBorder="true" applyAlignment="true">
      <alignment horizontal="center" vertical="center"/>
    </xf>
    <xf numFmtId="168" fontId="116" fillId="28" borderId="98" xfId="40017" applyNumberFormat="true" applyFont="true" applyFill="true" applyBorder="true" applyAlignment="true">
      <alignment horizontal="center" vertical="center"/>
    </xf>
    <xf numFmtId="168" fontId="116" fillId="28" borderId="92" xfId="40053" applyNumberFormat="true" applyFont="true" applyFill="true" applyBorder="true" applyAlignment="true">
      <alignment horizontal="center" vertical="center"/>
    </xf>
    <xf numFmtId="168" fontId="116" fillId="28" borderId="93" xfId="40065" applyNumberFormat="true" applyFont="true" applyFill="true" applyBorder="true" applyAlignment="true">
      <alignment horizontal="center" vertical="center"/>
    </xf>
    <xf numFmtId="168" fontId="116" fillId="28" borderId="92" xfId="40173" applyNumberFormat="true" applyFont="true" applyFill="true" applyBorder="true" applyAlignment="true">
      <alignment horizontal="center" vertical="center"/>
    </xf>
    <xf numFmtId="168" fontId="116" fillId="28" borderId="93" xfId="40185" applyNumberFormat="true" applyFont="true" applyFill="true" applyBorder="true" applyAlignment="true">
      <alignment horizontal="center" vertical="center"/>
    </xf>
    <xf numFmtId="168" fontId="116" fillId="28" borderId="98" xfId="40197" applyNumberFormat="true" applyFont="true" applyFill="true" applyBorder="true" applyAlignment="true">
      <alignment horizontal="center" vertical="center"/>
    </xf>
    <xf numFmtId="168" fontId="116" fillId="28" borderId="92" xfId="40233" applyNumberFormat="true" applyFont="true" applyFill="true" applyBorder="true" applyAlignment="true">
      <alignment horizontal="center" vertical="center"/>
    </xf>
    <xf numFmtId="168" fontId="116" fillId="28" borderId="93" xfId="40245" applyNumberFormat="true" applyFont="true" applyFill="true" applyBorder="true" applyAlignment="true">
      <alignment horizontal="center" vertical="center"/>
    </xf>
    <xf numFmtId="168" fontId="116" fillId="28" borderId="93" xfId="40257" applyNumberFormat="true" applyFont="true" applyFill="true" applyBorder="true" applyAlignment="true">
      <alignment horizontal="center" vertical="center"/>
    </xf>
    <xf numFmtId="168" fontId="116" fillId="28" borderId="92" xfId="40293" applyNumberFormat="true" applyFont="true" applyFill="true" applyBorder="true" applyAlignment="true">
      <alignment horizontal="center" vertical="center"/>
    </xf>
    <xf numFmtId="168" fontId="116" fillId="28" borderId="93" xfId="40305" applyNumberFormat="true" applyFont="true" applyFill="true" applyBorder="true" applyAlignment="true">
      <alignment horizontal="center" vertical="center"/>
    </xf>
    <xf numFmtId="168" fontId="116" fillId="28" borderId="92" xfId="40535" applyNumberFormat="true" applyFont="true" applyFill="true" applyBorder="true" applyAlignment="true">
      <alignment horizontal="center" vertical="center"/>
    </xf>
    <xf numFmtId="168" fontId="116" fillId="28" borderId="93" xfId="40541" applyNumberFormat="true" applyFont="true" applyFill="true" applyBorder="true" applyAlignment="true">
      <alignment horizontal="center" vertical="center"/>
    </xf>
    <xf numFmtId="168" fontId="116" fillId="28" borderId="92" xfId="40421" applyNumberFormat="true" applyFont="true" applyFill="true" applyBorder="true" applyAlignment="true">
      <alignment horizontal="center" vertical="center"/>
    </xf>
    <xf numFmtId="168" fontId="116" fillId="28" borderId="93" xfId="40433" applyNumberFormat="true" applyFont="true" applyFill="true" applyBorder="true" applyAlignment="true">
      <alignment horizontal="center" vertical="center"/>
    </xf>
    <xf numFmtId="168" fontId="116" fillId="28" borderId="98" xfId="40445" applyNumberFormat="true" applyFont="true" applyFill="true" applyBorder="true" applyAlignment="true">
      <alignment horizontal="center" vertical="center"/>
    </xf>
    <xf numFmtId="168" fontId="116" fillId="28" borderId="77" xfId="39992" applyNumberFormat="true" applyFont="true" applyFill="true" applyBorder="true" applyAlignment="true">
      <alignment horizontal="center" vertical="center"/>
    </xf>
    <xf numFmtId="168" fontId="116" fillId="28" borderId="78" xfId="40004" applyNumberFormat="true" applyFont="true" applyFill="true" applyBorder="true" applyAlignment="true">
      <alignment horizontal="center" vertical="center"/>
    </xf>
    <xf numFmtId="168" fontId="116" fillId="28" borderId="85" xfId="40016" applyNumberFormat="true" applyFont="true" applyFill="true" applyBorder="true" applyAlignment="true">
      <alignment horizontal="center" vertical="center"/>
    </xf>
    <xf numFmtId="168" fontId="116" fillId="28" borderId="77" xfId="40052" applyNumberFormat="true" applyFont="true" applyFill="true" applyBorder="true" applyAlignment="true">
      <alignment horizontal="center" vertical="center"/>
    </xf>
    <xf numFmtId="168" fontId="116" fillId="28" borderId="78" xfId="40064" applyNumberFormat="true" applyFont="true" applyFill="true" applyBorder="true" applyAlignment="true">
      <alignment horizontal="center" vertical="center"/>
    </xf>
    <xf numFmtId="168" fontId="116" fillId="28" borderId="77" xfId="40172" applyNumberFormat="true" applyFont="true" applyFill="true" applyBorder="true" applyAlignment="true">
      <alignment horizontal="center" vertical="center"/>
    </xf>
    <xf numFmtId="168" fontId="116" fillId="28" borderId="78" xfId="40184" applyNumberFormat="true" applyFont="true" applyFill="true" applyBorder="true" applyAlignment="true">
      <alignment horizontal="center" vertical="center"/>
    </xf>
    <xf numFmtId="168" fontId="116" fillId="28" borderId="85" xfId="40196" applyNumberFormat="true" applyFont="true" applyFill="true" applyBorder="true" applyAlignment="true">
      <alignment horizontal="center" vertical="center"/>
    </xf>
    <xf numFmtId="168" fontId="116" fillId="28" borderId="77" xfId="40232" applyNumberFormat="true" applyFont="true" applyFill="true" applyBorder="true" applyAlignment="true">
      <alignment horizontal="center" vertical="center"/>
    </xf>
    <xf numFmtId="168" fontId="116" fillId="28" borderId="78" xfId="40244" applyNumberFormat="true" applyFont="true" applyFill="true" applyBorder="true" applyAlignment="true">
      <alignment horizontal="center" vertical="center"/>
    </xf>
    <xf numFmtId="168" fontId="116" fillId="28" borderId="78" xfId="40256" applyNumberFormat="true" applyFont="true" applyFill="true" applyBorder="true" applyAlignment="true">
      <alignment horizontal="center" vertical="center"/>
    </xf>
    <xf numFmtId="168" fontId="116" fillId="28" borderId="77" xfId="40292" applyNumberFormat="true" applyFont="true" applyFill="true" applyBorder="true" applyAlignment="true">
      <alignment horizontal="center" vertical="center"/>
    </xf>
    <xf numFmtId="168" fontId="116" fillId="28" borderId="78" xfId="40304" applyNumberFormat="true" applyFont="true" applyFill="true" applyBorder="true" applyAlignment="true">
      <alignment horizontal="center" vertical="center"/>
    </xf>
    <xf numFmtId="168" fontId="116" fillId="28" borderId="77" xfId="40534" applyNumberFormat="true" applyFont="true" applyFill="true" applyBorder="true" applyAlignment="true">
      <alignment horizontal="center" vertical="center"/>
    </xf>
    <xf numFmtId="168" fontId="116" fillId="28" borderId="78" xfId="40540" applyNumberFormat="true" applyFont="true" applyFill="true" applyBorder="true" applyAlignment="true">
      <alignment horizontal="center" vertical="center"/>
    </xf>
    <xf numFmtId="168" fontId="116" fillId="28" borderId="77" xfId="40420" applyNumberFormat="true" applyFont="true" applyFill="true" applyBorder="true" applyAlignment="true">
      <alignment horizontal="center" vertical="center"/>
    </xf>
    <xf numFmtId="168" fontId="116" fillId="28" borderId="78" xfId="40432" applyNumberFormat="true" applyFont="true" applyFill="true" applyBorder="true" applyAlignment="true">
      <alignment horizontal="center" vertical="center"/>
    </xf>
    <xf numFmtId="168" fontId="116" fillId="28" borderId="85" xfId="40444" applyNumberFormat="true" applyFont="true" applyFill="true" applyBorder="true" applyAlignment="true">
      <alignment horizontal="center" vertical="center"/>
    </xf>
    <xf numFmtId="168" fontId="116" fillId="28" borderId="62" xfId="39994" applyNumberFormat="true" applyFont="true" applyFill="true" applyBorder="true" applyAlignment="true">
      <alignment horizontal="center" vertical="center"/>
    </xf>
    <xf numFmtId="168" fontId="116" fillId="28" borderId="64" xfId="40006" applyNumberFormat="true" applyFont="true" applyFill="true" applyBorder="true" applyAlignment="true">
      <alignment horizontal="center" vertical="center"/>
    </xf>
    <xf numFmtId="168" fontId="116" fillId="28" borderId="87" xfId="40018" applyNumberFormat="true" applyFont="true" applyFill="true" applyBorder="true" applyAlignment="true">
      <alignment horizontal="center" vertical="center"/>
    </xf>
    <xf numFmtId="168" fontId="116" fillId="28" borderId="62" xfId="40054" applyNumberFormat="true" applyFont="true" applyFill="true" applyBorder="true" applyAlignment="true">
      <alignment horizontal="center" vertical="center"/>
    </xf>
    <xf numFmtId="168" fontId="116" fillId="28" borderId="64" xfId="40066" applyNumberFormat="true" applyFont="true" applyFill="true" applyBorder="true" applyAlignment="true">
      <alignment horizontal="center" vertical="center"/>
    </xf>
    <xf numFmtId="168" fontId="116" fillId="28" borderId="62" xfId="40174" applyNumberFormat="true" applyFont="true" applyFill="true" applyBorder="true" applyAlignment="true">
      <alignment horizontal="center" vertical="center"/>
    </xf>
    <xf numFmtId="168" fontId="116" fillId="28" borderId="64" xfId="40186" applyNumberFormat="true" applyFont="true" applyFill="true" applyBorder="true" applyAlignment="true">
      <alignment horizontal="center" vertical="center"/>
    </xf>
    <xf numFmtId="168" fontId="116" fillId="28" borderId="87" xfId="40198" applyNumberFormat="true" applyFont="true" applyFill="true" applyBorder="true" applyAlignment="true">
      <alignment horizontal="center" vertical="center"/>
    </xf>
    <xf numFmtId="168" fontId="116" fillId="28" borderId="62" xfId="40234" applyNumberFormat="true" applyFont="true" applyFill="true" applyBorder="true" applyAlignment="true">
      <alignment horizontal="center" vertical="center"/>
    </xf>
    <xf numFmtId="168" fontId="116" fillId="28" borderId="64" xfId="40246" applyNumberFormat="true" applyFont="true" applyFill="true" applyBorder="true" applyAlignment="true">
      <alignment horizontal="center" vertical="center"/>
    </xf>
    <xf numFmtId="168" fontId="116" fillId="28" borderId="64" xfId="40258" applyNumberFormat="true" applyFont="true" applyFill="true" applyBorder="true" applyAlignment="true">
      <alignment horizontal="center" vertical="center"/>
    </xf>
    <xf numFmtId="168" fontId="116" fillId="28" borderId="62" xfId="40294" applyNumberFormat="true" applyFont="true" applyFill="true" applyBorder="true" applyAlignment="true">
      <alignment horizontal="center" vertical="center"/>
    </xf>
    <xf numFmtId="168" fontId="116" fillId="28" borderId="64" xfId="40306" applyNumberFormat="true" applyFont="true" applyFill="true" applyBorder="true" applyAlignment="true">
      <alignment horizontal="center" vertical="center"/>
    </xf>
    <xf numFmtId="168" fontId="116" fillId="28" borderId="62" xfId="40536" applyNumberFormat="true" applyFont="true" applyFill="true" applyBorder="true" applyAlignment="true">
      <alignment horizontal="center" vertical="center"/>
    </xf>
    <xf numFmtId="168" fontId="116" fillId="28" borderId="64" xfId="40542" applyNumberFormat="true" applyFont="true" applyFill="true" applyBorder="true" applyAlignment="true">
      <alignment horizontal="center" vertical="center"/>
    </xf>
    <xf numFmtId="168" fontId="116" fillId="28" borderId="62" xfId="40422" applyNumberFormat="true" applyFont="true" applyFill="true" applyBorder="true" applyAlignment="true">
      <alignment horizontal="center" vertical="center"/>
    </xf>
    <xf numFmtId="168" fontId="116" fillId="28" borderId="64" xfId="40434" applyNumberFormat="true" applyFont="true" applyFill="true" applyBorder="true" applyAlignment="true">
      <alignment horizontal="center" vertical="center"/>
    </xf>
    <xf numFmtId="168" fontId="116" fillId="28" borderId="87" xfId="40446" applyNumberFormat="true" applyFont="true" applyFill="true" applyBorder="true" applyAlignment="true">
      <alignment horizontal="center" vertical="center"/>
    </xf>
    <xf numFmtId="0" fontId="0" fillId="0" borderId="11" xfId="0" applyBorder="true" applyAlignment="true">
      <alignment vertical="center"/>
    </xf>
    <xf numFmtId="169" fontId="116" fillId="28" borderId="82" xfId="40237" applyNumberFormat="true" applyFont="true" applyFill="true" applyBorder="true" applyAlignment="true">
      <alignment horizontal="center" vertical="center"/>
    </xf>
    <xf numFmtId="169" fontId="116" fillId="28" borderId="72" xfId="40238" applyNumberFormat="true" applyFont="true" applyFill="true" applyBorder="true" applyAlignment="true">
      <alignment horizontal="center" vertical="center"/>
    </xf>
    <xf numFmtId="169" fontId="116" fillId="28" borderId="99" xfId="40239" applyNumberFormat="true" applyFont="true" applyFill="true" applyBorder="true" applyAlignment="true">
      <alignment horizontal="center" vertical="center"/>
    </xf>
    <xf numFmtId="169" fontId="116" fillId="28" borderId="71" xfId="40238" applyNumberFormat="true" applyFont="true" applyFill="true" applyBorder="true" applyAlignment="true">
      <alignment horizontal="center" vertical="center"/>
    </xf>
    <xf numFmtId="169" fontId="116" fillId="28" borderId="73" xfId="40239" applyNumberFormat="true" applyFont="true" applyFill="true" applyBorder="true" applyAlignment="true">
      <alignment horizontal="center" vertical="center"/>
    </xf>
    <xf numFmtId="169" fontId="116" fillId="28" borderId="82" xfId="40238" applyNumberFormat="true" applyFont="true" applyFill="true" applyBorder="true" applyAlignment="true">
      <alignment horizontal="center" vertical="center"/>
    </xf>
    <xf numFmtId="169" fontId="116" fillId="28" borderId="73" xfId="40240" applyNumberFormat="true" applyFont="true" applyFill="true" applyBorder="true" applyAlignment="true">
      <alignment horizontal="center" vertical="center"/>
    </xf>
    <xf numFmtId="0" fontId="116" fillId="3" borderId="1" xfId="39963" applyFont="true" applyBorder="true" applyAlignment="true">
      <alignment horizontal="center" vertical="center"/>
    </xf>
    <xf numFmtId="0" fontId="116" fillId="3" borderId="1" xfId="40023" applyFont="true" applyBorder="true" applyAlignment="true">
      <alignment horizontal="center" vertical="center"/>
    </xf>
    <xf numFmtId="0" fontId="116" fillId="3" borderId="1" xfId="40083" applyFont="true" applyBorder="true" applyAlignment="true">
      <alignment horizontal="center" vertical="center"/>
    </xf>
    <xf numFmtId="0" fontId="116" fillId="3" borderId="1" xfId="40143" applyFont="true" applyBorder="true" applyAlignment="true">
      <alignment horizontal="center" vertical="center"/>
    </xf>
    <xf numFmtId="0" fontId="116" fillId="3" borderId="1" xfId="40203" applyFont="true" applyBorder="true" applyAlignment="true">
      <alignment horizontal="center" vertical="center"/>
    </xf>
    <xf numFmtId="0" fontId="116" fillId="3" borderId="1" xfId="40263" applyFont="true" applyBorder="true" applyAlignment="true">
      <alignment horizontal="center" vertical="center"/>
    </xf>
    <xf numFmtId="0" fontId="116" fillId="3" borderId="3" xfId="40397" applyFont="true" applyBorder="true" applyAlignment="true">
      <alignment horizontal="center" vertical="center"/>
    </xf>
    <xf numFmtId="0" fontId="116" fillId="3" borderId="1" xfId="40397" applyFont="true" applyBorder="true" applyAlignment="true">
      <alignment horizontal="center" vertical="center"/>
    </xf>
    <xf numFmtId="0" fontId="116" fillId="3" borderId="1" xfId="40329" applyFont="true" applyBorder="true" applyAlignment="true">
      <alignment horizontal="center" vertical="center"/>
    </xf>
    <xf numFmtId="0" fontId="116" fillId="3" borderId="1" xfId="40269" applyFont="true" applyBorder="true" applyAlignment="true">
      <alignment horizontal="center" vertical="center"/>
    </xf>
    <xf numFmtId="0" fontId="116" fillId="3" borderId="1" xfId="40209" applyFont="true" applyBorder="true" applyAlignment="true">
      <alignment horizontal="center" vertical="center"/>
    </xf>
    <xf numFmtId="0" fontId="116" fillId="3" borderId="1" xfId="40149" applyFont="true" applyBorder="true" applyAlignment="true">
      <alignment horizontal="center" vertical="center"/>
    </xf>
    <xf numFmtId="0" fontId="116" fillId="3" borderId="3" xfId="40089" applyFont="true" applyBorder="true" applyAlignment="true">
      <alignment horizontal="center" vertical="center"/>
    </xf>
    <xf numFmtId="0" fontId="116" fillId="3" borderId="1" xfId="40029" applyFont="true" applyBorder="true" applyAlignment="true">
      <alignment horizontal="center" vertical="center"/>
    </xf>
    <xf numFmtId="0" fontId="116" fillId="3" borderId="1" xfId="39969" applyFont="true" applyBorder="true" applyAlignment="true">
      <alignment horizontal="center" vertical="center"/>
    </xf>
    <xf numFmtId="0" fontId="25" fillId="27" borderId="10" xfId="19344" applyFill="true" applyAlignment="true">
      <alignment horizontal="center" wrapText="true"/>
    </xf>
    <xf numFmtId="0" fontId="180" fillId="27" borderId="10" xfId="19344" applyFont="true" applyFill="true" applyAlignment="true">
      <alignment horizontal="center" wrapText="true"/>
    </xf>
    <xf numFmtId="0" fontId="181" fillId="27" borderId="10" xfId="19344" applyFont="true" applyFill="true" applyAlignment="true">
      <alignment horizontal="center" wrapText="tru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66" fillId="3" borderId="4" xfId="19344" applyFont="true" applyBorder="true" applyAlignment="true"/>
    <xf numFmtId="0" fontId="25" fillId="3" borderId="10" xfId="19344" applyAlignment="true">
      <alignment wrapText="true"/>
    </xf>
    <xf numFmtId="0" fontId="134" fillId="0" borderId="0" xfId="0" applyFont="true" applyAlignment="true">
      <alignment horizontal="right" vertical="top" wrapText="true"/>
    </xf>
    <xf numFmtId="169" fontId="182" fillId="28" borderId="78" xfId="40057" applyNumberFormat="true" applyFont="true" applyFill="true" applyBorder="true" applyAlignment="true">
      <alignment horizontal="center" vertical="center"/>
    </xf>
    <xf numFmtId="169" fontId="182" fillId="28" borderId="85" xfId="40069" applyNumberFormat="true" applyFont="true" applyFill="true" applyBorder="true" applyAlignment="true">
      <alignment horizontal="center" vertical="center"/>
    </xf>
    <xf numFmtId="168" fontId="182" fillId="28" borderId="78" xfId="40539" applyNumberFormat="true" applyFont="true" applyFill="true" applyBorder="true" applyAlignment="true">
      <alignment horizontal="center" vertical="center"/>
    </xf>
    <xf numFmtId="169" fontId="182" fillId="28" borderId="85" xfId="40377" applyNumberFormat="true" applyFont="true" applyFill="true" applyBorder="true" applyAlignment="true">
      <alignment horizontal="center" vertical="center"/>
    </xf>
    <xf numFmtId="169" fontId="182" fillId="28" borderId="56" xfId="40058" applyNumberFormat="true" applyFont="true" applyFill="true" applyBorder="true" applyAlignment="true">
      <alignment horizontal="center" vertical="center"/>
    </xf>
    <xf numFmtId="169" fontId="182" fillId="28" borderId="86" xfId="40070" applyNumberFormat="true" applyFont="true" applyFill="true" applyBorder="true" applyAlignment="true">
      <alignment horizontal="center" vertical="center"/>
    </xf>
    <xf numFmtId="168" fontId="182" fillId="28" borderId="63" xfId="40539" applyNumberFormat="true" applyFont="true" applyFill="true" applyBorder="true" applyAlignment="true">
      <alignment horizontal="center" vertical="center"/>
    </xf>
    <xf numFmtId="169" fontId="182" fillId="28" borderId="56" xfId="40358" applyNumberFormat="true" applyFont="true" applyFill="true" applyBorder="true" applyAlignment="true">
      <alignment horizontal="center" vertical="center"/>
    </xf>
    <xf numFmtId="169" fontId="182" fillId="28" borderId="86" xfId="40378" applyNumberFormat="true" applyFont="true" applyFill="true" applyBorder="true" applyAlignment="true">
      <alignment horizontal="center" vertical="center"/>
    </xf>
    <xf numFmtId="169" fontId="182" fillId="28" borderId="93" xfId="40059" applyNumberFormat="true" applyFont="true" applyFill="true" applyBorder="true" applyAlignment="true">
      <alignment horizontal="center" vertical="center"/>
    </xf>
    <xf numFmtId="169" fontId="182" fillId="28" borderId="98" xfId="40071" applyNumberFormat="true" applyFont="true" applyFill="true" applyBorder="true" applyAlignment="true">
      <alignment horizontal="center" vertical="center"/>
    </xf>
    <xf numFmtId="168" fontId="182" fillId="28" borderId="100" xfId="40539" applyNumberFormat="true" applyFont="true" applyFill="true" applyBorder="true" applyAlignment="true">
      <alignment horizontal="center" vertical="center"/>
    </xf>
    <xf numFmtId="169" fontId="182" fillId="28" borderId="93" xfId="40359" applyNumberFormat="true" applyFont="true" applyFill="true" applyBorder="true" applyAlignment="true">
      <alignment horizontal="center" vertical="center"/>
    </xf>
    <xf numFmtId="169" fontId="182" fillId="28" borderId="98" xfId="40379" applyNumberFormat="true" applyFont="true" applyFill="true" applyBorder="true" applyAlignment="true">
      <alignment horizontal="center" vertical="center"/>
    </xf>
    <xf numFmtId="169" fontId="182" fillId="28" borderId="63" xfId="40058" applyNumberFormat="true" applyFont="true" applyFill="true" applyBorder="true" applyAlignment="true">
      <alignment horizontal="center" vertical="center"/>
    </xf>
    <xf numFmtId="169" fontId="182" fillId="28" borderId="101" xfId="40070" applyNumberFormat="true" applyFont="true" applyFill="true" applyBorder="true" applyAlignment="true">
      <alignment horizontal="center" vertical="center"/>
    </xf>
    <xf numFmtId="169" fontId="182" fillId="28" borderId="78" xfId="40358" applyNumberFormat="true" applyFont="true" applyFill="true" applyBorder="true" applyAlignment="true">
      <alignment horizontal="center" vertical="center"/>
    </xf>
    <xf numFmtId="169" fontId="182" fillId="28" borderId="85" xfId="40378" applyNumberFormat="true" applyFont="true" applyFill="true" applyBorder="true" applyAlignment="true">
      <alignment horizontal="center" vertical="center"/>
    </xf>
    <xf numFmtId="169" fontId="182" fillId="28" borderId="64" xfId="40059" applyNumberFormat="true" applyFont="true" applyFill="true" applyBorder="true" applyAlignment="true">
      <alignment horizontal="center" vertical="center"/>
    </xf>
    <xf numFmtId="169" fontId="182" fillId="28" borderId="87" xfId="40071" applyNumberFormat="true" applyFont="true" applyFill="true" applyBorder="true" applyAlignment="true">
      <alignment horizontal="center" vertical="center"/>
    </xf>
    <xf numFmtId="169" fontId="182" fillId="28" borderId="78" xfId="40058" applyNumberFormat="true" applyFont="true" applyFill="true" applyBorder="true" applyAlignment="true">
      <alignment horizontal="center" vertical="center"/>
    </xf>
    <xf numFmtId="169" fontId="182" fillId="28" borderId="85" xfId="40070" applyNumberFormat="true" applyFont="true" applyFill="true" applyBorder="true" applyAlignment="true">
      <alignment horizontal="center" vertical="center"/>
    </xf>
    <xf numFmtId="168" fontId="182" fillId="28" borderId="59" xfId="40539" applyNumberFormat="true" applyFont="true" applyFill="true" applyBorder="true" applyAlignment="true">
      <alignment horizontal="center" vertical="center"/>
    </xf>
    <xf numFmtId="169" fontId="182" fillId="28" borderId="64" xfId="40359" applyNumberFormat="true" applyFont="true" applyFill="true" applyBorder="true" applyAlignment="true">
      <alignment horizontal="center" vertical="center"/>
    </xf>
    <xf numFmtId="169" fontId="182" fillId="28" borderId="87" xfId="40379" applyNumberFormat="true" applyFont="true" applyFill="true" applyBorder="true" applyAlignment="true">
      <alignment horizontal="center" vertical="center"/>
    </xf>
    <xf numFmtId="169" fontId="182" fillId="28" borderId="127" xfId="40072" applyNumberFormat="true" applyFont="true" applyFill="true" applyBorder="true" applyAlignment="true">
      <alignment horizontal="center" vertical="center"/>
    </xf>
    <xf numFmtId="169" fontId="182" fillId="28" borderId="87" xfId="40072" applyNumberFormat="true" applyFont="true" applyFill="true" applyBorder="true" applyAlignment="true">
      <alignment horizontal="center" vertical="center"/>
    </xf>
    <xf numFmtId="169" fontId="182" fillId="28" borderId="64" xfId="40060" applyNumberFormat="true" applyFont="true" applyFill="true" applyBorder="true" applyAlignment="true">
      <alignment horizontal="center" vertical="center"/>
    </xf>
    <xf numFmtId="169" fontId="182" fillId="28" borderId="64" xfId="40360" applyNumberFormat="true" applyFont="true" applyFill="true" applyBorder="true" applyAlignment="true">
      <alignment horizontal="center" vertical="center"/>
    </xf>
    <xf numFmtId="169" fontId="182" fillId="28" borderId="87" xfId="40380" applyNumberFormat="true" applyFont="true" applyFill="true" applyBorder="true" applyAlignment="true">
      <alignment horizontal="center" vertical="center"/>
    </xf>
    <xf numFmtId="168" fontId="182" fillId="28" borderId="78" xfId="40063" applyNumberFormat="true" applyFont="true" applyFill="true" applyBorder="true" applyAlignment="true">
      <alignment horizontal="center" vertical="center"/>
    </xf>
    <xf numFmtId="168" fontId="182" fillId="28" borderId="79" xfId="40075" applyNumberFormat="true" applyFont="true" applyFill="true" applyBorder="true" applyAlignment="true">
      <alignment horizontal="center" vertical="center"/>
    </xf>
    <xf numFmtId="168" fontId="182" fillId="28" borderId="85" xfId="40545" applyNumberFormat="true" applyFont="true" applyFill="true" applyBorder="true" applyAlignment="true">
      <alignment horizontal="center" vertical="center"/>
    </xf>
    <xf numFmtId="168" fontId="182" fillId="28" borderId="56" xfId="40064" applyNumberFormat="true" applyFont="true" applyFill="true" applyBorder="true" applyAlignment="true">
      <alignment horizontal="center" vertical="center"/>
    </xf>
    <xf numFmtId="168" fontId="182" fillId="28" borderId="65" xfId="40076" applyNumberFormat="true" applyFont="true" applyFill="true" applyBorder="true" applyAlignment="true">
      <alignment horizontal="center" vertical="center"/>
    </xf>
    <xf numFmtId="168" fontId="182" fillId="28" borderId="56" xfId="40540" applyNumberFormat="true" applyFont="true" applyFill="true" applyBorder="true" applyAlignment="true">
      <alignment horizontal="center" vertical="center"/>
    </xf>
    <xf numFmtId="168" fontId="182" fillId="28" borderId="86" xfId="40546" applyNumberFormat="true" applyFont="true" applyFill="true" applyBorder="true" applyAlignment="true">
      <alignment horizontal="center" vertical="center"/>
    </xf>
    <xf numFmtId="168" fontId="182" fillId="28" borderId="93" xfId="40065" applyNumberFormat="true" applyFont="true" applyFill="true" applyBorder="true" applyAlignment="true">
      <alignment horizontal="center" vertical="center"/>
    </xf>
    <xf numFmtId="168" fontId="182" fillId="28" borderId="94" xfId="40077" applyNumberFormat="true" applyFont="true" applyFill="true" applyBorder="true" applyAlignment="true">
      <alignment horizontal="center" vertical="center"/>
    </xf>
    <xf numFmtId="168" fontId="182" fillId="28" borderId="93" xfId="40541" applyNumberFormat="true" applyFont="true" applyFill="true" applyBorder="true" applyAlignment="true">
      <alignment horizontal="center" vertical="center"/>
    </xf>
    <xf numFmtId="168" fontId="182" fillId="28" borderId="98" xfId="40547" applyNumberFormat="true" applyFont="true" applyFill="true" applyBorder="true" applyAlignment="true">
      <alignment horizontal="center" vertical="center"/>
    </xf>
    <xf numFmtId="168" fontId="182" fillId="28" borderId="78" xfId="40064" applyNumberFormat="true" applyFont="true" applyFill="true" applyBorder="true" applyAlignment="true">
      <alignment horizontal="center" vertical="center"/>
    </xf>
    <xf numFmtId="168" fontId="182" fillId="28" borderId="79" xfId="40076" applyNumberFormat="true" applyFont="true" applyFill="true" applyBorder="true" applyAlignment="true">
      <alignment horizontal="center" vertical="center"/>
    </xf>
    <xf numFmtId="168" fontId="182" fillId="28" borderId="78" xfId="40540" applyNumberFormat="true" applyFont="true" applyFill="true" applyBorder="true" applyAlignment="true">
      <alignment horizontal="center" vertical="center"/>
    </xf>
    <xf numFmtId="168" fontId="182" fillId="28" borderId="85" xfId="40546" applyNumberFormat="true" applyFont="true" applyFill="true" applyBorder="true" applyAlignment="true">
      <alignment horizontal="center" vertical="center"/>
    </xf>
    <xf numFmtId="168" fontId="182" fillId="28" borderId="129" xfId="40077" applyNumberFormat="true" applyFont="true" applyFill="true" applyBorder="true" applyAlignment="true">
      <alignment horizontal="center" vertical="center"/>
    </xf>
    <xf numFmtId="168" fontId="182" fillId="28" borderId="66" xfId="40077" applyNumberFormat="true" applyFont="true" applyFill="true" applyBorder="true" applyAlignment="true">
      <alignment horizontal="center" vertical="center"/>
    </xf>
    <xf numFmtId="168" fontId="182" fillId="28" borderId="64" xfId="40066" applyNumberFormat="true" applyFont="true" applyFill="true" applyBorder="true" applyAlignment="true">
      <alignment horizontal="center" vertical="center"/>
    </xf>
    <xf numFmtId="168" fontId="182" fillId="28" borderId="64" xfId="40542" applyNumberFormat="true" applyFont="true" applyFill="true" applyBorder="true" applyAlignment="true">
      <alignment horizontal="center" vertical="center"/>
    </xf>
    <xf numFmtId="168" fontId="182" fillId="28" borderId="87" xfId="40548" applyNumberFormat="true" applyFont="true" applyFill="true" applyBorder="true" applyAlignment="true">
      <alignment horizontal="center" vertical="center"/>
    </xf>
    <xf numFmtId="168" fontId="182" fillId="28" borderId="66" xfId="40078" applyNumberFormat="true" applyFont="true" applyFill="true" applyBorder="true" applyAlignment="true">
      <alignment horizontal="center" vertical="center"/>
    </xf>
    <xf numFmtId="0" fontId="152" fillId="3" borderId="53" xfId="39974" applyFont="true" applyBorder="true" applyAlignment="true">
      <alignment horizontal="center" vertical="center" wrapText="true"/>
    </xf>
    <xf numFmtId="170" fontId="156" fillId="27" borderId="134" xfId="19344" applyNumberFormat="true" applyFont="true" applyFill="true" applyBorder="true" applyAlignment="true">
      <alignment horizontal="center" vertical="center"/>
    </xf>
    <xf numFmtId="0" fontId="152" fillId="3" borderId="53" xfId="40034" applyFont="true" applyBorder="true" applyAlignment="true">
      <alignment horizontal="center" vertical="center" wrapText="true"/>
    </xf>
    <xf numFmtId="0" fontId="152" fillId="3" borderId="53" xfId="40094" applyFont="true" applyBorder="true" applyAlignment="true">
      <alignment horizontal="center" vertical="center" wrapText="true"/>
    </xf>
    <xf numFmtId="170" fontId="156" fillId="27" borderId="135" xfId="19344" applyNumberFormat="true" applyFont="true" applyFill="true" applyBorder="true" applyAlignment="true">
      <alignment horizontal="center" vertical="center"/>
    </xf>
    <xf numFmtId="170" fontId="156" fillId="27" borderId="136" xfId="19344" applyNumberFormat="true" applyFont="true" applyFill="true" applyBorder="true" applyAlignment="true">
      <alignment horizontal="center" vertical="center"/>
    </xf>
    <xf numFmtId="170" fontId="156" fillId="27" borderId="137"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2" fillId="0" borderId="10" xfId="39974" applyFont="true" applyFill="true" applyBorder="true" applyAlignment="true">
      <alignment horizontal="center" vertical="center" wrapText="true"/>
    </xf>
    <xf numFmtId="169" fontId="116" fillId="0" borderId="10" xfId="39988" applyNumberFormat="true" applyFont="true" applyFill="true" applyBorder="true" applyAlignment="true">
      <alignment horizontal="center" vertical="center"/>
    </xf>
    <xf numFmtId="169" fontId="116" fillId="0" borderId="10" xfId="40000" applyNumberFormat="true" applyFont="true" applyFill="true" applyBorder="true" applyAlignment="true">
      <alignment horizontal="center" vertical="center"/>
    </xf>
    <xf numFmtId="169" fontId="116" fillId="0" borderId="10" xfId="40012" applyNumberFormat="true" applyFont="true" applyFill="true" applyBorder="true" applyAlignment="true">
      <alignment horizontal="center" vertical="center"/>
    </xf>
    <xf numFmtId="170" fontId="156" fillId="0" borderId="10" xfId="19344" applyNumberFormat="true" applyFont="true" applyFill="true" applyBorder="true" applyAlignment="true">
      <alignment horizontal="center" vertical="center"/>
    </xf>
    <xf numFmtId="0" fontId="152" fillId="0" borderId="10" xfId="40034" applyFont="true" applyFill="true" applyBorder="true" applyAlignment="true">
      <alignment horizontal="center" vertical="center" wrapText="true"/>
    </xf>
    <xf numFmtId="169" fontId="116" fillId="0" borderId="10" xfId="40048" applyNumberFormat="true" applyFont="true" applyFill="true" applyBorder="true" applyAlignment="true">
      <alignment horizontal="center" vertical="center"/>
    </xf>
    <xf numFmtId="169" fontId="116" fillId="0" borderId="10" xfId="40060" applyNumberFormat="true" applyFont="true" applyFill="true" applyBorder="true" applyAlignment="true">
      <alignment horizontal="center" vertical="center"/>
    </xf>
    <xf numFmtId="169" fontId="182" fillId="0" borderId="10" xfId="40060" applyNumberFormat="true" applyFont="true" applyFill="true" applyBorder="true" applyAlignment="true">
      <alignment horizontal="center" vertical="center"/>
    </xf>
    <xf numFmtId="169" fontId="182" fillId="0" borderId="10" xfId="40072" applyNumberFormat="true" applyFont="true" applyFill="true" applyBorder="true" applyAlignment="true">
      <alignment horizontal="center" vertical="center"/>
    </xf>
    <xf numFmtId="0" fontId="152" fillId="0" borderId="10" xfId="40094" applyFont="true" applyFill="true" applyBorder="true" applyAlignment="true">
      <alignment horizontal="center" vertical="center" wrapText="true"/>
    </xf>
    <xf numFmtId="169" fontId="151" fillId="0" borderId="10" xfId="40108" applyNumberFormat="true" applyFont="true" applyFill="true" applyBorder="true" applyAlignment="true">
      <alignment horizontal="center" vertical="center"/>
    </xf>
    <xf numFmtId="169" fontId="151" fillId="0" borderId="10" xfId="40120" applyNumberFormat="true" applyFont="true" applyFill="true" applyBorder="true" applyAlignment="true">
      <alignment horizontal="center" vertical="center"/>
    </xf>
    <xf numFmtId="0" fontId="152" fillId="0" borderId="10" xfId="40156" applyFont="true" applyFill="true" applyBorder="true" applyAlignment="true">
      <alignment horizontal="center" vertical="center" wrapText="true"/>
    </xf>
    <xf numFmtId="169" fontId="116" fillId="0" borderId="10" xfId="40168" applyNumberFormat="true" applyFont="true" applyFill="true" applyBorder="true" applyAlignment="true">
      <alignment horizontal="center" vertical="center"/>
    </xf>
    <xf numFmtId="169" fontId="116" fillId="0" borderId="10" xfId="40180" applyNumberFormat="true" applyFont="true" applyFill="true" applyBorder="true" applyAlignment="true">
      <alignment horizontal="center" vertical="center"/>
    </xf>
    <xf numFmtId="169" fontId="116" fillId="0" borderId="10" xfId="40192" applyNumberFormat="true" applyFont="true" applyFill="true" applyBorder="true" applyAlignment="true">
      <alignment horizontal="center" vertical="center"/>
    </xf>
    <xf numFmtId="0" fontId="152" fillId="0" borderId="10" xfId="40216" applyFont="true" applyFill="true" applyBorder="true" applyAlignment="true">
      <alignment horizontal="center" vertical="center" wrapText="true"/>
    </xf>
    <xf numFmtId="169" fontId="116" fillId="0" borderId="10" xfId="40228" applyNumberFormat="true" applyFont="true" applyFill="true" applyBorder="true" applyAlignment="true">
      <alignment horizontal="center" vertical="center"/>
    </xf>
    <xf numFmtId="169" fontId="116" fillId="0" borderId="10" xfId="40240" applyNumberFormat="true" applyFont="true" applyFill="true" applyBorder="true" applyAlignment="true">
      <alignment horizontal="center" vertical="center"/>
    </xf>
    <xf numFmtId="169" fontId="116" fillId="0" borderId="10" xfId="40252" applyNumberFormat="true" applyFont="true" applyFill="true" applyBorder="true" applyAlignment="true">
      <alignment horizontal="center" vertical="center"/>
    </xf>
    <xf numFmtId="169" fontId="151" fillId="0" borderId="10" xfId="40240" applyNumberFormat="true" applyFont="true" applyFill="true" applyBorder="true" applyAlignment="true">
      <alignment horizontal="center" vertical="center"/>
    </xf>
    <xf numFmtId="0" fontId="152" fillId="0" borderId="10" xfId="40276" applyFont="true" applyFill="true" applyBorder="true" applyAlignment="true">
      <alignment horizontal="center" vertical="center" wrapText="true"/>
    </xf>
    <xf numFmtId="169" fontId="116" fillId="0" borderId="10" xfId="40288" applyNumberFormat="true" applyFont="true" applyFill="true" applyBorder="true" applyAlignment="true">
      <alignment horizontal="center" vertical="center"/>
    </xf>
    <xf numFmtId="169" fontId="116" fillId="0" borderId="10" xfId="40300" applyNumberFormat="true" applyFont="true" applyFill="true" applyBorder="true" applyAlignment="true">
      <alignment horizontal="center" vertical="center"/>
    </xf>
    <xf numFmtId="169" fontId="151" fillId="0" borderId="10" xfId="40300" applyNumberFormat="true" applyFont="true" applyFill="true" applyBorder="true" applyAlignment="true">
      <alignment horizontal="center" vertical="center"/>
    </xf>
    <xf numFmtId="0" fontId="152" fillId="0" borderId="10" xfId="40336" applyFont="true" applyFill="true" applyBorder="true" applyAlignment="true">
      <alignment horizontal="center" vertical="center" wrapText="true"/>
    </xf>
    <xf numFmtId="169" fontId="116" fillId="0" borderId="10" xfId="40348" applyNumberFormat="true" applyFont="true" applyFill="true" applyBorder="true" applyAlignment="true">
      <alignment horizontal="center" vertical="center"/>
    </xf>
    <xf numFmtId="169" fontId="116" fillId="0" borderId="10" xfId="40360" applyNumberFormat="true" applyFont="true" applyFill="true" applyBorder="true" applyAlignment="true">
      <alignment horizontal="center" vertical="center"/>
    </xf>
    <xf numFmtId="168" fontId="182" fillId="0" borderId="10" xfId="40539" applyNumberFormat="true" applyFont="true" applyFill="true" applyBorder="true" applyAlignment="true">
      <alignment horizontal="center" vertical="center"/>
    </xf>
    <xf numFmtId="169" fontId="182" fillId="0" borderId="10" xfId="40360" applyNumberFormat="true" applyFont="true" applyFill="true" applyBorder="true" applyAlignment="true">
      <alignment horizontal="center" vertical="center"/>
    </xf>
    <xf numFmtId="169" fontId="182" fillId="0" borderId="10" xfId="40380" applyNumberFormat="true" applyFont="true" applyFill="true" applyBorder="true" applyAlignment="true">
      <alignment horizontal="center" vertical="center"/>
    </xf>
    <xf numFmtId="0" fontId="152" fillId="0" borderId="10" xfId="40404" applyFont="true" applyFill="true" applyBorder="true" applyAlignment="true">
      <alignment horizontal="center" vertical="center" wrapText="true"/>
    </xf>
    <xf numFmtId="169" fontId="116" fillId="0" borderId="10" xfId="40416" applyNumberFormat="true" applyFont="true" applyFill="true" applyBorder="true" applyAlignment="true">
      <alignment horizontal="center" vertical="center"/>
    </xf>
    <xf numFmtId="169" fontId="116" fillId="0" borderId="10" xfId="40428" applyNumberFormat="true" applyFont="true" applyFill="true" applyBorder="true" applyAlignment="true">
      <alignment horizontal="center" vertical="center"/>
    </xf>
    <xf numFmtId="169" fontId="116" fillId="0" borderId="10" xfId="40440" applyNumberFormat="true" applyFont="true" applyFill="true" applyBorder="true" applyAlignment="true">
      <alignment horizontal="center" vertical="center"/>
    </xf>
    <xf numFmtId="0" fontId="152" fillId="0" borderId="10" xfId="39982" applyFont="true" applyFill="true" applyBorder="true" applyAlignment="true">
      <alignment horizontal="center" vertical="center" wrapText="true"/>
    </xf>
    <xf numFmtId="168" fontId="116" fillId="0" borderId="10" xfId="39994" applyNumberFormat="true" applyFont="true" applyFill="true" applyBorder="true" applyAlignment="true">
      <alignment horizontal="center" vertical="center"/>
    </xf>
    <xf numFmtId="168" fontId="182" fillId="0" borderId="10" xfId="39994" applyNumberFormat="true" applyFont="true" applyFill="true" applyBorder="true" applyAlignment="true">
      <alignment horizontal="center" vertical="center"/>
    </xf>
    <xf numFmtId="168" fontId="116" fillId="0" borderId="10" xfId="40006" applyNumberFormat="true" applyFont="true" applyFill="true" applyBorder="true" applyAlignment="true">
      <alignment horizontal="center" vertical="center"/>
    </xf>
    <xf numFmtId="168" fontId="182" fillId="0" borderId="10" xfId="40006" applyNumberFormat="true" applyFont="true" applyFill="true" applyBorder="true" applyAlignment="true">
      <alignment horizontal="center" vertical="center"/>
    </xf>
    <xf numFmtId="168" fontId="116" fillId="0" borderId="10" xfId="40018" applyNumberFormat="true" applyFont="true" applyFill="true" applyBorder="true" applyAlignment="true">
      <alignment horizontal="center" vertical="center"/>
    </xf>
    <xf numFmtId="168" fontId="182" fillId="0" borderId="10" xfId="40018" applyNumberFormat="true" applyFont="true" applyFill="true" applyBorder="true" applyAlignment="true">
      <alignment horizontal="center" vertical="center"/>
    </xf>
    <xf numFmtId="0" fontId="152" fillId="0" borderId="10" xfId="40042" applyFont="true" applyFill="true" applyBorder="true" applyAlignment="true">
      <alignment horizontal="center" vertical="center" wrapText="true"/>
    </xf>
    <xf numFmtId="168" fontId="116" fillId="0" borderId="10" xfId="40054" applyNumberFormat="true" applyFont="true" applyFill="true" applyBorder="true" applyAlignment="true">
      <alignment horizontal="center" vertical="center"/>
    </xf>
    <xf numFmtId="168" fontId="182" fillId="0" borderId="10" xfId="40054" applyNumberFormat="true" applyFont="true" applyFill="true" applyBorder="true" applyAlignment="true">
      <alignment horizontal="center" vertical="center"/>
    </xf>
    <xf numFmtId="168" fontId="116" fillId="0" borderId="10" xfId="40066" applyNumberFormat="true" applyFont="true" applyFill="true" applyBorder="true" applyAlignment="true">
      <alignment horizontal="center" vertical="center"/>
    </xf>
    <xf numFmtId="168" fontId="182" fillId="0" borderId="10" xfId="40066" applyNumberFormat="true" applyFont="true" applyFill="true" applyBorder="true" applyAlignment="true">
      <alignment horizontal="center" vertical="center"/>
    </xf>
    <xf numFmtId="168" fontId="182" fillId="0" borderId="10" xfId="40078" applyNumberFormat="true" applyFont="true" applyFill="true" applyBorder="true" applyAlignment="true">
      <alignment horizontal="center" vertical="center"/>
    </xf>
    <xf numFmtId="0" fontId="152" fillId="0" borderId="10" xfId="40102" applyFont="true" applyFill="true" applyBorder="true" applyAlignment="true">
      <alignment horizontal="center" vertical="center" wrapText="true"/>
    </xf>
    <xf numFmtId="168" fontId="151" fillId="0" borderId="10" xfId="40114" applyNumberFormat="true" applyFont="true" applyFill="true" applyBorder="true" applyAlignment="true">
      <alignment horizontal="center" vertical="center"/>
    </xf>
    <xf numFmtId="168" fontId="151" fillId="0" borderId="10" xfId="40126" applyNumberFormat="true" applyFont="true" applyFill="true" applyBorder="true" applyAlignment="true">
      <alignment horizontal="center" vertical="center"/>
    </xf>
    <xf numFmtId="0" fontId="152" fillId="0" borderId="10" xfId="40162" applyFont="true" applyFill="true" applyBorder="true" applyAlignment="true">
      <alignment horizontal="center" vertical="center" wrapText="true"/>
    </xf>
    <xf numFmtId="168" fontId="116" fillId="0" borderId="10" xfId="40174" applyNumberFormat="true" applyFont="true" applyFill="true" applyBorder="true" applyAlignment="true">
      <alignment horizontal="center" vertical="center"/>
    </xf>
    <xf numFmtId="168" fontId="182" fillId="0" borderId="10" xfId="40174" applyNumberFormat="true" applyFont="true" applyFill="true" applyBorder="true" applyAlignment="true">
      <alignment horizontal="center" vertical="center"/>
    </xf>
    <xf numFmtId="168" fontId="116" fillId="0" borderId="10" xfId="40186" applyNumberFormat="true" applyFont="true" applyFill="true" applyBorder="true" applyAlignment="true">
      <alignment horizontal="center" vertical="center"/>
    </xf>
    <xf numFmtId="168" fontId="182" fillId="0" borderId="10" xfId="40186" applyNumberFormat="true" applyFont="true" applyFill="true" applyBorder="true" applyAlignment="true">
      <alignment horizontal="center" vertical="center"/>
    </xf>
    <xf numFmtId="168" fontId="116" fillId="0" borderId="10" xfId="40198" applyNumberFormat="true" applyFont="true" applyFill="true" applyBorder="true" applyAlignment="true">
      <alignment horizontal="center" vertical="center"/>
    </xf>
    <xf numFmtId="168" fontId="182" fillId="0" borderId="10" xfId="40198" applyNumberFormat="true" applyFont="true" applyFill="true" applyBorder="true" applyAlignment="true">
      <alignment horizontal="center" vertical="center"/>
    </xf>
    <xf numFmtId="0" fontId="152" fillId="0" borderId="10" xfId="40222" applyFont="true" applyFill="true" applyBorder="true" applyAlignment="true">
      <alignment horizontal="center" vertical="center" wrapText="true"/>
    </xf>
    <xf numFmtId="168" fontId="116" fillId="0" borderId="10" xfId="40234" applyNumberFormat="true" applyFont="true" applyFill="true" applyBorder="true" applyAlignment="true">
      <alignment horizontal="center" vertical="center"/>
    </xf>
    <xf numFmtId="168" fontId="182" fillId="0" borderId="10" xfId="40234" applyNumberFormat="true" applyFont="true" applyFill="true" applyBorder="true" applyAlignment="true">
      <alignment horizontal="center" vertical="center"/>
    </xf>
    <xf numFmtId="168" fontId="116" fillId="0" borderId="10" xfId="40246" applyNumberFormat="true" applyFont="true" applyFill="true" applyBorder="true" applyAlignment="true">
      <alignment horizontal="center" vertical="center"/>
    </xf>
    <xf numFmtId="168" fontId="182" fillId="0" borderId="10" xfId="40246" applyNumberFormat="true" applyFont="true" applyFill="true" applyBorder="true" applyAlignment="true">
      <alignment horizontal="center" vertical="center"/>
    </xf>
    <xf numFmtId="168" fontId="116" fillId="0" borderId="10" xfId="40258" applyNumberFormat="true" applyFont="true" applyFill="true" applyBorder="true" applyAlignment="true">
      <alignment horizontal="center" vertical="center"/>
    </xf>
    <xf numFmtId="168" fontId="182" fillId="0" borderId="10" xfId="40258" applyNumberFormat="true" applyFont="true" applyFill="true" applyBorder="true" applyAlignment="true">
      <alignment horizontal="center" vertical="center"/>
    </xf>
    <xf numFmtId="168" fontId="151" fillId="0" borderId="10" xfId="40246" applyNumberFormat="true" applyFont="true" applyFill="true" applyBorder="true" applyAlignment="true">
      <alignment horizontal="center" vertical="center"/>
    </xf>
    <xf numFmtId="0" fontId="152" fillId="0" borderId="10" xfId="40282" applyFont="true" applyFill="true" applyBorder="true" applyAlignment="true">
      <alignment horizontal="center" vertical="center" wrapText="true"/>
    </xf>
    <xf numFmtId="168" fontId="116" fillId="0" borderId="10" xfId="40294" applyNumberFormat="true" applyFont="true" applyFill="true" applyBorder="true" applyAlignment="true">
      <alignment horizontal="center" vertical="center"/>
    </xf>
    <xf numFmtId="168" fontId="182" fillId="0" borderId="10" xfId="40294" applyNumberFormat="true" applyFont="true" applyFill="true" applyBorder="true" applyAlignment="true">
      <alignment horizontal="center" vertical="center"/>
    </xf>
    <xf numFmtId="168" fontId="116" fillId="0" borderId="10" xfId="40306" applyNumberFormat="true" applyFont="true" applyFill="true" applyBorder="true" applyAlignment="true">
      <alignment horizontal="center" vertical="center"/>
    </xf>
    <xf numFmtId="168" fontId="182" fillId="0" borderId="10" xfId="40306" applyNumberFormat="true" applyFont="true" applyFill="true" applyBorder="true" applyAlignment="true">
      <alignment horizontal="center" vertical="center"/>
    </xf>
    <xf numFmtId="168" fontId="151" fillId="0" borderId="10" xfId="40306" applyNumberFormat="true" applyFont="true" applyFill="true" applyBorder="true" applyAlignment="true">
      <alignment horizontal="center" vertical="center"/>
    </xf>
    <xf numFmtId="0" fontId="152" fillId="0" borderId="10" xfId="40342" applyFont="true" applyFill="true" applyBorder="true" applyAlignment="true">
      <alignment horizontal="center" vertical="center" wrapText="true"/>
    </xf>
    <xf numFmtId="168" fontId="116" fillId="0" borderId="10" xfId="40536" applyNumberFormat="true" applyFont="true" applyFill="true" applyBorder="true" applyAlignment="true">
      <alignment horizontal="center" vertical="center"/>
    </xf>
    <xf numFmtId="168" fontId="182" fillId="0" borderId="10" xfId="40536" applyNumberFormat="true" applyFont="true" applyFill="true" applyBorder="true" applyAlignment="true">
      <alignment horizontal="center" vertical="center"/>
    </xf>
    <xf numFmtId="168" fontId="116" fillId="0" borderId="10" xfId="40542" applyNumberFormat="true" applyFont="true" applyFill="true" applyBorder="true" applyAlignment="true">
      <alignment horizontal="center" vertical="center"/>
    </xf>
    <xf numFmtId="168" fontId="182" fillId="0" borderId="10" xfId="40542" applyNumberFormat="true" applyFont="true" applyFill="true" applyBorder="true" applyAlignment="true">
      <alignment horizontal="center" vertical="center"/>
    </xf>
    <xf numFmtId="168" fontId="182" fillId="0" borderId="10" xfId="40548" applyNumberFormat="true" applyFont="true" applyFill="true" applyBorder="true" applyAlignment="true">
      <alignment horizontal="center" vertical="center"/>
    </xf>
    <xf numFmtId="0" fontId="152" fillId="0" borderId="10" xfId="40410" applyFont="true" applyFill="true" applyBorder="true" applyAlignment="true">
      <alignment horizontal="center" vertical="center" wrapText="true"/>
    </xf>
    <xf numFmtId="168" fontId="116" fillId="0" borderId="10" xfId="40422" applyNumberFormat="true" applyFont="true" applyFill="true" applyBorder="true" applyAlignment="true">
      <alignment horizontal="center" vertical="center"/>
    </xf>
    <xf numFmtId="168" fontId="182" fillId="0" borderId="10" xfId="40422" applyNumberFormat="true" applyFont="true" applyFill="true" applyBorder="true" applyAlignment="true">
      <alignment horizontal="center" vertical="center"/>
    </xf>
    <xf numFmtId="168" fontId="116" fillId="0" borderId="10" xfId="40434" applyNumberFormat="true" applyFont="true" applyFill="true" applyBorder="true" applyAlignment="true">
      <alignment horizontal="center" vertical="center"/>
    </xf>
    <xf numFmtId="168" fontId="182" fillId="0" borderId="10" xfId="40434" applyNumberFormat="true" applyFont="true" applyFill="true" applyBorder="true" applyAlignment="true">
      <alignment horizontal="center" vertical="center"/>
    </xf>
    <xf numFmtId="168" fontId="116" fillId="0" borderId="10" xfId="40446" applyNumberFormat="true" applyFont="true" applyFill="true" applyBorder="true" applyAlignment="true">
      <alignment horizontal="center" vertical="center"/>
    </xf>
    <xf numFmtId="168" fontId="182" fillId="0" borderId="10" xfId="40446" applyNumberFormat="true" applyFont="true" applyFill="true" applyBorder="true" applyAlignment="true">
      <alignment horizontal="center" vertical="center"/>
    </xf>
    <xf numFmtId="0" fontId="152" fillId="3" borderId="57" xfId="46070" applyFont="true" applyBorder="true" applyAlignment="true">
      <alignment horizontal="center" wrapText="true"/>
    </xf>
    <xf numFmtId="0" fontId="152" fillId="26" borderId="58" xfId="46071" applyFont="true" applyFill="true" applyBorder="true" applyAlignment="true">
      <alignment horizontal="left" vertical="top" wrapText="true"/>
    </xf>
    <xf numFmtId="0" fontId="152" fillId="26" borderId="58" xfId="46072" applyFont="true" applyFill="true" applyBorder="true" applyAlignment="true">
      <alignment horizontal="left" vertical="top" wrapText="true"/>
    </xf>
    <xf numFmtId="168" fontId="151" fillId="28" borderId="58" xfId="46073" applyNumberFormat="true" applyFont="true" applyFill="true" applyBorder="true" applyAlignment="true">
      <alignment horizontal="right" vertical="top"/>
    </xf>
    <xf numFmtId="0" fontId="152" fillId="26" borderId="59" xfId="46074" applyFont="true" applyFill="true" applyBorder="true" applyAlignment="true">
      <alignment horizontal="left" vertical="top" wrapText="true"/>
    </xf>
    <xf numFmtId="0" fontId="152" fillId="26" borderId="59" xfId="46075" applyFont="true" applyFill="true" applyBorder="true" applyAlignment="true">
      <alignment horizontal="left" vertical="top" wrapText="true"/>
    </xf>
    <xf numFmtId="168" fontId="151" fillId="28" borderId="59" xfId="46076" applyNumberFormat="true" applyFont="true" applyFill="true" applyBorder="true" applyAlignment="true">
      <alignment horizontal="right" vertical="top"/>
    </xf>
    <xf numFmtId="0" fontId="152" fillId="26" borderId="60" xfId="46077" applyFont="true" applyFill="true" applyBorder="true" applyAlignment="true">
      <alignment horizontal="left" vertical="top" wrapText="true"/>
    </xf>
    <xf numFmtId="0" fontId="152" fillId="26" borderId="60" xfId="46078" applyFont="true" applyFill="true" applyBorder="true" applyAlignment="true">
      <alignment horizontal="left" vertical="top" wrapText="true"/>
    </xf>
    <xf numFmtId="168" fontId="151" fillId="28" borderId="60" xfId="46079" applyNumberFormat="true" applyFont="true" applyFill="true" applyBorder="true" applyAlignment="true">
      <alignment horizontal="right" vertical="top"/>
    </xf>
    <xf numFmtId="0" fontId="134" fillId="3" borderId="10" xfId="45992" applyFont="true" applyAlignment="true">
      <alignment horizontal="right" vertical="top" wrapText="true"/>
    </xf>
    <xf numFmtId="0" fontId="134" fillId="3" borderId="10" xfId="45994" applyFont="true" applyAlignment="true">
      <alignment horizontal="right" vertical="top" wrapText="true"/>
    </xf>
    <xf numFmtId="0" fontId="134" fillId="3" borderId="10" xfId="45996" applyFont="true" applyAlignment="true">
      <alignment horizontal="right" vertical="top" wrapText="true"/>
    </xf>
    <xf numFmtId="0" fontId="134" fillId="3" borderId="57" xfId="45998" applyFont="true" applyBorder="true" applyAlignment="true">
      <alignment horizontal="right" vertical="top" wrapText="true"/>
    </xf>
    <xf numFmtId="0" fontId="134" fillId="3" borderId="57" xfId="46000" applyFont="true" applyBorder="true" applyAlignment="true">
      <alignment horizontal="right" vertical="top" wrapText="true"/>
    </xf>
    <xf numFmtId="0" fontId="134" fillId="3" borderId="57" xfId="46002" applyFont="true" applyBorder="true" applyAlignment="true">
      <alignment horizontal="right" vertical="top" wrapText="true"/>
    </xf>
    <xf numFmtId="166" fontId="134" fillId="28" borderId="58" xfId="46004" applyNumberFormat="true" applyFont="true" applyFill="true" applyBorder="true" applyAlignment="true">
      <alignment horizontal="right" vertical="top" wrapText="true"/>
    </xf>
    <xf numFmtId="166" fontId="134" fillId="28" borderId="58" xfId="46006" applyNumberFormat="true" applyFont="true" applyFill="true" applyBorder="true" applyAlignment="true">
      <alignment horizontal="right" vertical="top" wrapText="true"/>
    </xf>
    <xf numFmtId="166" fontId="134" fillId="28" borderId="58" xfId="46008" applyNumberFormat="true" applyFont="true" applyFill="true" applyBorder="true" applyAlignment="true">
      <alignment horizontal="right" vertical="top" wrapText="true"/>
    </xf>
    <xf numFmtId="166" fontId="134" fillId="28" borderId="59" xfId="46010" applyNumberFormat="true" applyFont="true" applyFill="true" applyBorder="true" applyAlignment="true">
      <alignment horizontal="right" vertical="top" wrapText="true"/>
    </xf>
    <xf numFmtId="166" fontId="134" fillId="28" borderId="59" xfId="46012" applyNumberFormat="true" applyFont="true" applyFill="true" applyBorder="true" applyAlignment="true">
      <alignment horizontal="right" vertical="top" wrapText="true"/>
    </xf>
    <xf numFmtId="166" fontId="134" fillId="28" borderId="59" xfId="46014" applyNumberFormat="true" applyFont="true" applyFill="true" applyBorder="true" applyAlignment="true">
      <alignment horizontal="right" vertical="top" wrapText="true"/>
    </xf>
    <xf numFmtId="166" fontId="134" fillId="28" borderId="60" xfId="46016" applyNumberFormat="true" applyFont="true" applyFill="true" applyBorder="true" applyAlignment="true">
      <alignment horizontal="right" vertical="top" wrapText="true"/>
    </xf>
    <xf numFmtId="166" fontId="134" fillId="28" borderId="60" xfId="46018" applyNumberFormat="true" applyFont="true" applyFill="true" applyBorder="true" applyAlignment="true">
      <alignment horizontal="right" vertical="top" wrapText="true"/>
    </xf>
    <xf numFmtId="166" fontId="134" fillId="28" borderId="60" xfId="46020" applyNumberFormat="true" applyFont="true" applyFill="true" applyBorder="true" applyAlignment="true">
      <alignment horizontal="right" vertical="top" wrapText="true"/>
    </xf>
    <xf numFmtId="0" fontId="134" fillId="3" borderId="57" xfId="46022" applyFont="true" applyBorder="true" applyAlignment="true">
      <alignment horizontal="right" vertical="top" wrapText="true"/>
    </xf>
    <xf numFmtId="0" fontId="134" fillId="3" borderId="57" xfId="46024" applyFont="true" applyBorder="true" applyAlignment="true">
      <alignment horizontal="right" vertical="top" wrapText="true"/>
    </xf>
    <xf numFmtId="0" fontId="134" fillId="3" borderId="57" xfId="46026" applyFont="true" applyBorder="true" applyAlignment="true">
      <alignment horizontal="right" vertical="top" wrapText="true"/>
    </xf>
    <xf numFmtId="167" fontId="134" fillId="28" borderId="59" xfId="46027" applyNumberFormat="true" applyFont="true" applyFill="true" applyBorder="true" applyAlignment="true">
      <alignment horizontal="right" vertical="top" wrapText="true"/>
    </xf>
    <xf numFmtId="167" fontId="134" fillId="28" borderId="59" xfId="46028" applyNumberFormat="true" applyFont="true" applyFill="true" applyBorder="true" applyAlignment="true">
      <alignment horizontal="right" vertical="top" wrapText="true"/>
    </xf>
    <xf numFmtId="167" fontId="134" fillId="28" borderId="59" xfId="46029" applyNumberFormat="true" applyFont="true" applyFill="true" applyBorder="true" applyAlignment="true">
      <alignment horizontal="right" vertical="top" wrapText="true"/>
    </xf>
    <xf numFmtId="167" fontId="134" fillId="28" borderId="60" xfId="46030" applyNumberFormat="true" applyFont="true" applyFill="true" applyBorder="true" applyAlignment="true">
      <alignment horizontal="right" vertical="top" wrapText="true"/>
    </xf>
    <xf numFmtId="0" fontId="134" fillId="3" borderId="130" xfId="46035" applyFont="true" applyBorder="true" applyAlignment="true">
      <alignment horizontal="right" vertical="top" wrapText="true"/>
    </xf>
    <xf numFmtId="0" fontId="134" fillId="3" borderId="54" xfId="46036" applyFont="true" applyBorder="true" applyAlignment="true">
      <alignment horizontal="right" vertical="top" wrapText="true"/>
    </xf>
    <xf numFmtId="0" fontId="134" fillId="3" borderId="55" xfId="46037" applyFont="true" applyBorder="true" applyAlignment="true">
      <alignment horizontal="right" vertical="top" wrapText="true"/>
    </xf>
    <xf numFmtId="167" fontId="134" fillId="28" borderId="60" xfId="46038" applyNumberFormat="true" applyFont="true" applyFill="true" applyBorder="true" applyAlignment="true">
      <alignment horizontal="right" vertical="top" wrapText="true"/>
    </xf>
    <xf numFmtId="166" fontId="134" fillId="28" borderId="131" xfId="46040" applyNumberFormat="true" applyFont="true" applyFill="true" applyBorder="true" applyAlignment="true">
      <alignment horizontal="right" vertical="top" wrapText="true"/>
    </xf>
    <xf numFmtId="166" fontId="134" fillId="28" borderId="132" xfId="46041" applyNumberFormat="true" applyFont="true" applyFill="true" applyBorder="true" applyAlignment="true">
      <alignment horizontal="right" vertical="top" wrapText="true"/>
    </xf>
    <xf numFmtId="166" fontId="134" fillId="28" borderId="133" xfId="46042" applyNumberFormat="true" applyFont="true" applyFill="true" applyBorder="true" applyAlignment="true">
      <alignment horizontal="right" vertical="top" wrapText="true"/>
    </xf>
    <xf numFmtId="0" fontId="134" fillId="3" borderId="130" xfId="46048" applyFont="true" applyBorder="true" applyAlignment="true">
      <alignment horizontal="right" vertical="top" wrapText="true"/>
    </xf>
    <xf numFmtId="0" fontId="134" fillId="3" borderId="54" xfId="46049" applyFont="true" applyBorder="true" applyAlignment="true">
      <alignment horizontal="right" vertical="top" wrapText="true"/>
    </xf>
    <xf numFmtId="0" fontId="134" fillId="3" borderId="55" xfId="46050" applyFont="true" applyBorder="true" applyAlignment="true">
      <alignment horizontal="right" vertical="top" wrapText="true"/>
    </xf>
    <xf numFmtId="166" fontId="134" fillId="28" borderId="131" xfId="46055" applyNumberFormat="true" applyFont="true" applyFill="true" applyBorder="true" applyAlignment="true">
      <alignment horizontal="right" vertical="top" wrapText="true"/>
    </xf>
    <xf numFmtId="166" fontId="134" fillId="28" borderId="132" xfId="46056" applyNumberFormat="true" applyFont="true" applyFill="true" applyBorder="true" applyAlignment="true">
      <alignment horizontal="right" vertical="top" wrapText="true"/>
    </xf>
    <xf numFmtId="166" fontId="134" fillId="28" borderId="133" xfId="46057" applyNumberFormat="true" applyFont="true" applyFill="true" applyBorder="true" applyAlignment="true">
      <alignment horizontal="right" vertical="top" wrapText="true"/>
    </xf>
    <xf numFmtId="0" fontId="134" fillId="3" borderId="130" xfId="46058" applyFont="true" applyBorder="true" applyAlignment="true">
      <alignment horizontal="right" vertical="top" wrapText="true"/>
    </xf>
    <xf numFmtId="0" fontId="134" fillId="3" borderId="54" xfId="46059" applyFont="true" applyBorder="true" applyAlignment="true">
      <alignment horizontal="right" vertical="top" wrapText="true"/>
    </xf>
    <xf numFmtId="0" fontId="134" fillId="3" borderId="55" xfId="46060" applyFont="true" applyBorder="true" applyAlignment="true">
      <alignment horizontal="right" vertical="top" wrapText="true"/>
    </xf>
    <xf numFmtId="166" fontId="134" fillId="28" borderId="131" xfId="46062" applyNumberFormat="true" applyFont="true" applyFill="true" applyBorder="true" applyAlignment="true">
      <alignment horizontal="right" vertical="top" wrapText="true"/>
    </xf>
    <xf numFmtId="166" fontId="134" fillId="28" borderId="132" xfId="46063" applyNumberFormat="true" applyFont="true" applyFill="true" applyBorder="true" applyAlignment="true">
      <alignment horizontal="right" vertical="top" wrapText="true"/>
    </xf>
    <xf numFmtId="166" fontId="134" fillId="28" borderId="133" xfId="46064" applyNumberFormat="true" applyFont="true" applyFill="true" applyBorder="true" applyAlignment="true">
      <alignment horizontal="right" vertical="top" wrapText="true"/>
    </xf>
    <xf numFmtId="0" fontId="162" fillId="3" borderId="10" xfId="19344" applyFont="true" applyBorder="true"/>
    <xf numFmtId="0" fontId="153" fillId="3" borderId="10" xfId="19344" applyFont="true" applyBorder="true"/>
    <xf numFmtId="0" fontId="153" fillId="27" borderId="10" xfId="19344" applyFont="true" applyFill="true" applyBorder="true" applyAlignment="true">
      <alignment wrapText="true"/>
    </xf>
    <xf numFmtId="0" fontId="153" fillId="3" borderId="10" xfId="19344" applyFont="true" applyBorder="true" applyAlignment="true">
      <alignment wrapText="true"/>
    </xf>
    <xf numFmtId="0" fontId="154" fillId="27" borderId="10" xfId="19344" applyFont="true" applyFill="true" applyBorder="true" applyAlignment="true">
      <alignment wrapText="true"/>
    </xf>
    <xf numFmtId="0" fontId="25" fillId="3" borderId="10" xfId="19344" applyFont="true" applyBorder="true" applyAlignment="true">
      <alignment wrapText="true"/>
    </xf>
    <xf numFmtId="0" fontId="162" fillId="27" borderId="10" xfId="19344" applyFont="true" applyFill="true" applyBorder="true" applyAlignment="true">
      <alignment wrapText="true"/>
    </xf>
    <xf numFmtId="0" fontId="162" fillId="3" borderId="10" xfId="19344" applyFont="true" applyBorder="true" applyAlignment="true">
      <alignment wrapText="true"/>
    </xf>
    <xf numFmtId="0" fontId="118" fillId="3" borderId="10" xfId="19344" applyFont="true" applyBorder="true" applyAlignment="true">
      <alignment wrapText="true"/>
    </xf>
    <xf numFmtId="1" fontId="119"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1" fillId="3" borderId="10" xfId="19344" applyNumberFormat="true" applyFont="true" applyAlignment="true" applyProtection="true">
      <alignment horizontal="center" vertical="center"/>
      <protection locked="false"/>
    </xf>
    <xf numFmtId="0" fontId="72" fillId="4" borderId="1" xfId="19344" applyFont="true" applyFill="true" applyBorder="true" applyAlignment="true" applyProtection="true">
      <alignment horizontal="center"/>
      <protection locked="false"/>
    </xf>
    <xf numFmtId="0" fontId="72" fillId="4" borderId="11" xfId="19344" applyFont="true" applyFill="true" applyBorder="true" applyAlignment="true" applyProtection="true">
      <alignment horizontal="center"/>
      <protection locked="false"/>
    </xf>
    <xf numFmtId="0" fontId="72" fillId="4" borderId="2" xfId="19344" applyFont="true" applyFill="true" applyBorder="true" applyAlignment="true" applyProtection="true">
      <alignment horizontal="center"/>
      <protection locked="false"/>
    </xf>
    <xf numFmtId="0" fontId="115" fillId="4" borderId="1" xfId="19344" applyFont="true" applyFill="true" applyBorder="true" applyAlignment="true" applyProtection="true">
      <alignment horizontal="center" vertical="center"/>
      <protection locked="false"/>
    </xf>
    <xf numFmtId="0" fontId="25" fillId="3" borderId="11" xfId="19344" applyFont="true" applyBorder="true" applyAlignment="true" applyProtection="true">
      <alignment horizontal="center" vertical="center"/>
      <protection locked="false"/>
    </xf>
    <xf numFmtId="0" fontId="25" fillId="3" borderId="5" xfId="19344" applyFont="true" applyBorder="true" applyAlignment="true" applyProtection="true">
      <alignment horizontal="center" vertical="center"/>
      <protection locked="false"/>
    </xf>
    <xf numFmtId="0" fontId="25" fillId="3" borderId="12" xfId="19344" applyFont="true" applyBorder="true" applyAlignment="true" applyProtection="true">
      <alignment horizontal="center" vertical="center"/>
      <protection locked="false"/>
    </xf>
    <xf numFmtId="0" fontId="25" fillId="4" borderId="11" xfId="19344" applyFont="true" applyFill="true" applyBorder="true" applyAlignment="true" applyProtection="true">
      <alignment horizontal="center" vertical="center"/>
      <protection locked="false"/>
    </xf>
    <xf numFmtId="0" fontId="25" fillId="4" borderId="12" xfId="19344" applyFont="true" applyFill="true" applyBorder="true" applyAlignment="true" applyProtection="true">
      <alignment horizontal="center" vertical="center"/>
      <protection locked="false"/>
    </xf>
    <xf numFmtId="0" fontId="176" fillId="2" borderId="1" xfId="19344" applyFont="true" applyFill="true" applyBorder="true" applyAlignment="true" applyProtection="true">
      <alignment horizontal="center" vertical="center" wrapText="true"/>
      <protection locked="false"/>
    </xf>
    <xf numFmtId="0" fontId="177" fillId="2" borderId="11" xfId="19344" applyFont="true" applyFill="true" applyBorder="true" applyAlignment="true" applyProtection="true">
      <alignment horizontal="center" vertical="center" wrapText="true"/>
      <protection locked="false"/>
    </xf>
    <xf numFmtId="0" fontId="177" fillId="2" borderId="2" xfId="19344" applyFont="true" applyFill="true" applyBorder="true" applyAlignment="true" applyProtection="true">
      <alignment horizontal="center" vertical="center" wrapText="true"/>
      <protection locked="false"/>
    </xf>
    <xf numFmtId="0" fontId="177" fillId="2" borderId="5" xfId="19344" applyFont="true" applyFill="true" applyBorder="true" applyAlignment="true" applyProtection="true">
      <alignment horizontal="center" vertical="center" wrapText="true"/>
      <protection locked="false"/>
    </xf>
    <xf numFmtId="0" fontId="177" fillId="2" borderId="12" xfId="19344" applyFont="true" applyFill="true" applyBorder="true" applyAlignment="true" applyProtection="true">
      <alignment horizontal="center" vertical="center" wrapText="true"/>
      <protection locked="false"/>
    </xf>
    <xf numFmtId="0" fontId="177" fillId="2" borderId="6" xfId="19344" applyFont="true" applyFill="true" applyBorder="true" applyAlignment="true" applyProtection="true">
      <alignment horizontal="center" vertical="center" wrapText="true"/>
      <protection locked="false"/>
    </xf>
    <xf numFmtId="0" fontId="72" fillId="4" borderId="1" xfId="19344" applyFont="true" applyFill="true" applyBorder="true" applyAlignment="true" applyProtection="true">
      <alignment horizontal="center" vertical="center"/>
      <protection locked="false"/>
    </xf>
    <xf numFmtId="0" fontId="25" fillId="3" borderId="11" xfId="19344" applyBorder="true" applyAlignment="true" applyProtection="true">
      <alignment horizontal="center" vertical="center"/>
      <protection locked="false"/>
    </xf>
    <xf numFmtId="0" fontId="25" fillId="3" borderId="2" xfId="19344" applyBorder="true" applyAlignment="true" applyProtection="true">
      <alignment horizontal="center" vertical="center"/>
      <protection locked="false"/>
    </xf>
    <xf numFmtId="0" fontId="117" fillId="4" borderId="11" xfId="19344" applyFont="true" applyFill="true" applyBorder="true" applyAlignment="true" applyProtection="true">
      <alignment horizontal="center" vertical="center"/>
      <protection locked="false"/>
    </xf>
    <xf numFmtId="0" fontId="117" fillId="4" borderId="10" xfId="19344" applyFont="true" applyFill="true" applyBorder="true" applyAlignment="true" applyProtection="true">
      <alignment horizontal="center" vertical="center"/>
      <protection locked="false"/>
    </xf>
    <xf numFmtId="0" fontId="120"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2" fillId="4" borderId="37" xfId="19344" applyFont="true" applyFill="true" applyBorder="true" applyAlignment="true" applyProtection="true">
      <alignment horizontal="right" vertical="center" wrapText="true"/>
      <protection locked="false"/>
    </xf>
    <xf numFmtId="0" fontId="25" fillId="4" borderId="38" xfId="19344" applyFill="true" applyBorder="true" applyAlignment="true" applyProtection="true">
      <alignment horizontal="right" vertical="center" wrapText="true"/>
      <protection locked="false"/>
    </xf>
    <xf numFmtId="0" fontId="25" fillId="4" borderId="40" xfId="19344" applyFill="true" applyBorder="true" applyAlignment="true" applyProtection="true">
      <alignment horizontal="right" vertical="center" wrapText="true"/>
      <protection locked="false"/>
    </xf>
    <xf numFmtId="0" fontId="25" fillId="4" borderId="41" xfId="19344" applyFill="true" applyBorder="true" applyAlignment="true" applyProtection="true">
      <alignment horizontal="right" vertical="center" wrapText="true"/>
      <protection locked="false"/>
    </xf>
    <xf numFmtId="0" fontId="25" fillId="4" borderId="3" xfId="19344" applyFont="true" applyFill="true" applyBorder="true" applyAlignment="true" applyProtection="true">
      <alignment horizontal="right" vertical="center"/>
      <protection locked="false"/>
    </xf>
    <xf numFmtId="0" fontId="25" fillId="3" borderId="10" xfId="19344" applyFont="true" applyBorder="true" applyAlignment="true" applyProtection="true">
      <alignment horizontal="right"/>
      <protection locked="false"/>
    </xf>
    <xf numFmtId="0" fontId="25" fillId="3" borderId="5" xfId="19344" applyFont="true" applyBorder="true" applyAlignment="true" applyProtection="true">
      <alignment horizontal="right"/>
      <protection locked="false"/>
    </xf>
    <xf numFmtId="0" fontId="25" fillId="3" borderId="12" xfId="19344" applyFont="true" applyBorder="true" applyAlignment="true" applyProtection="true">
      <alignment horizontal="right"/>
      <protection locked="false"/>
    </xf>
    <xf numFmtId="0" fontId="117" fillId="4" borderId="12" xfId="19344" applyFont="true" applyFill="true" applyBorder="true" applyAlignment="true" applyProtection="true">
      <alignment horizontal="center" vertical="center"/>
      <protection locked="false"/>
    </xf>
    <xf numFmtId="164" fontId="121" fillId="3" borderId="10" xfId="19344" applyNumberFormat="true" applyFont="true" applyAlignment="true" applyProtection="true">
      <alignment horizontal="center"/>
      <protection locked="false"/>
    </xf>
    <xf numFmtId="0" fontId="122"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1" fillId="3" borderId="10" xfId="19344" applyFont="true" applyAlignment="true" applyProtection="true">
      <alignment horizontal="center" vertical="center"/>
      <protection locked="false"/>
    </xf>
    <xf numFmtId="0" fontId="121" fillId="0" borderId="0" xfId="0" applyFont="true" applyAlignment="true" applyProtection="true">
      <alignment horizontal="center" vertic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9" fillId="0" borderId="10" xfId="0" applyFont="true" applyBorder="true" applyAlignment="true">
      <alignment horizontal="center"/>
    </xf>
    <xf numFmtId="1" fontId="121" fillId="3" borderId="10" xfId="19344" applyNumberFormat="true" applyFont="true" applyAlignment="true" applyProtection="true">
      <alignment horizont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15" fillId="4" borderId="1" xfId="19344" applyFont="true" applyFill="true" applyBorder="true" applyAlignment="true" applyProtection="true">
      <alignment horizontal="right" vertical="center"/>
      <protection locked="false"/>
    </xf>
    <xf numFmtId="0" fontId="115" fillId="0" borderId="11" xfId="0" applyFont="true" applyBorder="true" applyAlignment="true" applyProtection="true">
      <alignment horizontal="right"/>
      <protection locked="false"/>
    </xf>
    <xf numFmtId="0" fontId="115" fillId="0" borderId="5" xfId="0" applyFont="true" applyBorder="true" applyAlignment="true" applyProtection="true">
      <alignment horizontal="right"/>
      <protection locked="false"/>
    </xf>
    <xf numFmtId="0" fontId="115" fillId="0" borderId="12" xfId="0" applyFont="true" applyBorder="true" applyAlignment="true" applyProtection="true">
      <alignment horizontal="right"/>
      <protection locked="false"/>
    </xf>
    <xf numFmtId="0" fontId="112" fillId="2" borderId="1" xfId="19344" applyFont="true" applyFill="true" applyBorder="true" applyAlignment="true" applyProtection="true">
      <alignment horizontal="center" vertical="center" wrapText="true"/>
      <protection locked="false"/>
    </xf>
    <xf numFmtId="0" fontId="113" fillId="2" borderId="11" xfId="19344" applyFont="true" applyFill="true" applyBorder="true" applyAlignment="true" applyProtection="true">
      <alignment horizontal="center" vertical="center" wrapText="true"/>
      <protection locked="false"/>
    </xf>
    <xf numFmtId="0" fontId="113" fillId="2" borderId="2" xfId="19344" applyFont="true" applyFill="true" applyBorder="true" applyAlignment="true" applyProtection="true">
      <alignment horizontal="center" vertical="center" wrapText="true"/>
      <protection locked="false"/>
    </xf>
    <xf numFmtId="0" fontId="113" fillId="2" borderId="5" xfId="19344" applyFont="true" applyFill="true" applyBorder="true" applyAlignment="true" applyProtection="true">
      <alignment horizontal="center" vertical="center" wrapText="true"/>
      <protection locked="false"/>
    </xf>
    <xf numFmtId="0" fontId="113" fillId="2" borderId="12" xfId="19344" applyFont="true" applyFill="true" applyBorder="true" applyAlignment="true" applyProtection="true">
      <alignment horizontal="center" vertical="center" wrapText="true"/>
      <protection locked="false"/>
    </xf>
    <xf numFmtId="0" fontId="113" fillId="2" borderId="6" xfId="19344" applyFont="true" applyFill="true" applyBorder="true" applyAlignment="true" applyProtection="true">
      <alignment horizontal="center" vertical="center" wrapText="true"/>
      <protection locked="false"/>
    </xf>
    <xf numFmtId="0" fontId="72"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9"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4" fillId="13" borderId="19" xfId="19344" applyNumberFormat="true" applyFont="true" applyFill="true" applyBorder="true" applyAlignment="true" applyProtection="true">
      <alignment horizontal="center" vertical="center"/>
      <protection locked="false"/>
    </xf>
    <xf numFmtId="164" fontId="164" fillId="13" borderId="21" xfId="19344" applyNumberFormat="true" applyFont="true" applyFill="true" applyBorder="true" applyAlignment="true" applyProtection="true">
      <alignment horizontal="center" vertical="center"/>
      <protection locked="false"/>
    </xf>
    <xf numFmtId="1" fontId="25" fillId="4" borderId="2" xfId="19344" applyNumberFormat="true" applyFont="true" applyFill="true" applyBorder="true" applyAlignment="true" applyProtection="true">
      <alignment horizontal="center" vertical="center"/>
      <protection locked="false"/>
    </xf>
    <xf numFmtId="1" fontId="25" fillId="4" borderId="6" xfId="19344" applyNumberFormat="true" applyFont="true" applyFill="true" applyBorder="true" applyAlignment="true" applyProtection="true">
      <alignment horizontal="center" vertical="center"/>
      <protection locked="false"/>
    </xf>
    <xf numFmtId="164" fontId="116" fillId="14" borderId="20" xfId="19344" applyNumberFormat="true" applyFont="true" applyFill="true" applyBorder="true" applyAlignment="true" applyProtection="true">
      <alignment horizontal="center" vertical="center"/>
      <protection locked="false"/>
    </xf>
    <xf numFmtId="164" fontId="116" fillId="14" borderId="22"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7" fillId="4" borderId="1" xfId="19344" applyFont="true" applyFill="true" applyBorder="true" applyAlignment="true" applyProtection="true">
      <alignment horizontal="center" vertical="center"/>
    </xf>
    <xf numFmtId="0" fontId="117" fillId="4" borderId="2" xfId="0" applyFont="true" applyFill="true" applyBorder="true" applyAlignment="true" applyProtection="true">
      <alignment horizontal="center" vertical="center"/>
    </xf>
    <xf numFmtId="0" fontId="117" fillId="4" borderId="5" xfId="0" applyFont="true" applyFill="true" applyBorder="true" applyAlignment="true" applyProtection="true">
      <alignment horizontal="center" vertical="center"/>
    </xf>
    <xf numFmtId="0" fontId="117" fillId="4" borderId="6" xfId="0" applyFont="true" applyFill="true" applyBorder="true" applyAlignment="true" applyProtection="true">
      <alignment horizontal="center" vertical="center"/>
    </xf>
    <xf numFmtId="0" fontId="134" fillId="3" borderId="10" xfId="19344" applyFont="true" applyAlignment="true">
      <alignment horizontal="right" vertical="top" wrapText="true"/>
    </xf>
    <xf numFmtId="0" fontId="134" fillId="0" borderId="0" xfId="0" applyFont="true" applyAlignment="true">
      <alignment horizontal="right" vertical="top" wrapText="true"/>
    </xf>
    <xf numFmtId="0" fontId="134" fillId="0" borderId="10" xfId="19344" applyFont="true" applyFill="true" applyBorder="true" applyAlignment="true">
      <alignment horizontal="right" vertical="top" wrapText="true"/>
    </xf>
    <xf numFmtId="0" fontId="134" fillId="0" borderId="10" xfId="0" applyFont="true" applyFill="true" applyBorder="true" applyAlignment="true">
      <alignment horizontal="right" vertical="top" wrapText="true"/>
    </xf>
    <xf numFmtId="0" fontId="134" fillId="0" borderId="10" xfId="0" applyFont="true" applyBorder="true" applyAlignment="true">
      <alignment horizontal="right" vertical="top" wrapText="true"/>
    </xf>
    <xf numFmtId="0" fontId="134" fillId="0" borderId="10" xfId="40612" applyFont="true" applyFill="true" applyBorder="true" applyAlignment="true">
      <alignment horizontal="right" vertical="top" wrapText="true"/>
    </xf>
    <xf numFmtId="0" fontId="134" fillId="0" borderId="10" xfId="40555" applyFont="true" applyFill="true" applyBorder="true" applyAlignment="true">
      <alignment horizontal="right" vertical="top" wrapText="true"/>
    </xf>
    <xf numFmtId="0" fontId="134" fillId="0" borderId="10" xfId="40549" applyFont="true" applyFill="true" applyBorder="true" applyAlignment="true">
      <alignment horizontal="right" vertical="top" wrapText="true"/>
    </xf>
    <xf numFmtId="0" fontId="134" fillId="0" borderId="10" xfId="40583" applyFont="true" applyFill="true" applyBorder="true" applyAlignment="true">
      <alignment horizontal="right" vertical="top" wrapText="true"/>
    </xf>
    <xf numFmtId="0" fontId="134" fillId="0" borderId="10" xfId="40573" applyFont="true" applyFill="true" applyBorder="true" applyAlignment="true">
      <alignment horizontal="right" vertical="top" wrapText="true"/>
    </xf>
    <xf numFmtId="0" fontId="134" fillId="0" borderId="10" xfId="40567" applyFont="true" applyFill="true" applyBorder="true" applyAlignment="true">
      <alignment horizontal="right" vertical="top" wrapText="true"/>
    </xf>
    <xf numFmtId="0" fontId="134" fillId="0" borderId="10" xfId="40586" applyFont="true" applyFill="true" applyBorder="true" applyAlignment="true">
      <alignment horizontal="right" vertical="top" wrapText="true"/>
    </xf>
    <xf numFmtId="0" fontId="0" fillId="0" borderId="10" xfId="0" applyBorder="true" applyAlignment="true"/>
    <xf numFmtId="0" fontId="134" fillId="3" borderId="10" xfId="46044" applyFont="true" applyAlignment="true">
      <alignment horizontal="right" vertical="top" wrapText="true"/>
    </xf>
    <xf numFmtId="0" fontId="134" fillId="3" borderId="52" xfId="46045" applyFont="true" applyBorder="true" applyAlignment="true">
      <alignment horizontal="right" vertical="top" wrapText="true"/>
    </xf>
    <xf numFmtId="0" fontId="134" fillId="3" borderId="53" xfId="46046" applyFont="true" applyBorder="true" applyAlignment="true">
      <alignment horizontal="right" vertical="top" wrapText="true"/>
    </xf>
    <xf numFmtId="0" fontId="134" fillId="3" borderId="10" xfId="46051" applyFont="true" applyAlignment="true">
      <alignment horizontal="right" vertical="top" wrapText="true"/>
    </xf>
    <xf numFmtId="0" fontId="134" fillId="3" borderId="52" xfId="46052" applyFont="true" applyBorder="true" applyAlignment="true">
      <alignment horizontal="right" vertical="top" wrapText="true"/>
    </xf>
    <xf numFmtId="0" fontId="134" fillId="3" borderId="53" xfId="46053" applyFont="true" applyBorder="true" applyAlignment="true">
      <alignment horizontal="right" vertical="top" wrapText="true"/>
    </xf>
    <xf numFmtId="0" fontId="134" fillId="3" borderId="10" xfId="46032" applyFont="true" applyAlignment="true">
      <alignment horizontal="right" vertical="top" wrapText="true"/>
    </xf>
    <xf numFmtId="0" fontId="134" fillId="3" borderId="52" xfId="46033" applyFont="true" applyBorder="true" applyAlignment="true">
      <alignment horizontal="right" vertical="top" wrapText="true"/>
    </xf>
    <xf numFmtId="0" fontId="134" fillId="3" borderId="53" xfId="46034" applyFont="true" applyBorder="true" applyAlignment="true">
      <alignment horizontal="right" vertical="top" wrapText="true"/>
    </xf>
    <xf numFmtId="0" fontId="152" fillId="26" borderId="58" xfId="45655" applyFont="true" applyFill="true" applyBorder="true" applyAlignment="true">
      <alignment horizontal="left" vertical="center" wrapText="true"/>
    </xf>
    <xf numFmtId="0" fontId="152" fillId="26" borderId="59" xfId="45667" applyFont="true" applyFill="true" applyBorder="true" applyAlignment="true">
      <alignment horizontal="left" vertical="center" wrapText="true"/>
    </xf>
    <xf numFmtId="0" fontId="152" fillId="26" borderId="60" xfId="45679" applyFont="true" applyFill="true" applyBorder="true" applyAlignment="true">
      <alignment horizontal="left" vertical="center" wrapText="true"/>
    </xf>
    <xf numFmtId="0" fontId="152" fillId="26" borderId="59" xfId="45787" applyFont="true" applyFill="true" applyBorder="true" applyAlignment="true">
      <alignment horizontal="left" vertical="center" wrapText="true"/>
    </xf>
    <xf numFmtId="0" fontId="152" fillId="26" borderId="60" xfId="45799" applyFont="true" applyFill="true" applyBorder="true" applyAlignment="true">
      <alignment horizontal="left" vertical="center" wrapText="true"/>
    </xf>
    <xf numFmtId="0" fontId="152" fillId="26" borderId="59" xfId="45847" applyFont="true" applyFill="true" applyBorder="true" applyAlignment="true">
      <alignment horizontal="left" vertical="center" wrapText="true"/>
    </xf>
    <xf numFmtId="0" fontId="152" fillId="26" borderId="60" xfId="45859" applyFont="true" applyFill="true" applyBorder="true" applyAlignment="true">
      <alignment horizontal="left" vertical="center" wrapText="true"/>
    </xf>
    <xf numFmtId="0" fontId="159" fillId="3" borderId="10" xfId="46065" applyFont="true" applyAlignment="true">
      <alignment horizontal="center" vertical="center" wrapText="true"/>
    </xf>
    <xf numFmtId="0" fontId="159" fillId="3" borderId="10" xfId="46066" applyFont="true" applyAlignment="true">
      <alignment horizontal="center" vertical="center" wrapText="true"/>
    </xf>
    <xf numFmtId="0" fontId="159" fillId="3" borderId="10" xfId="46067" applyFont="true" applyAlignment="true">
      <alignment horizontal="center" vertical="center" wrapText="true"/>
    </xf>
    <xf numFmtId="0" fontId="152" fillId="3" borderId="57" xfId="46068" applyFont="true" applyBorder="true" applyAlignment="true">
      <alignment horizontal="left" wrapText="true"/>
    </xf>
    <xf numFmtId="0" fontId="152" fillId="3" borderId="57" xfId="46069" applyFont="true" applyBorder="true" applyAlignment="true">
      <alignment horizontal="left" wrapText="true"/>
    </xf>
    <xf numFmtId="0" fontId="152" fillId="26" borderId="59" xfId="46074" applyFont="true" applyFill="true" applyBorder="true" applyAlignment="true">
      <alignment horizontal="left" vertical="top" wrapText="true"/>
    </xf>
    <xf numFmtId="0" fontId="165" fillId="27" borderId="3" xfId="19344" applyFont="true" applyFill="true" applyBorder="true" applyAlignment="true"/>
    <xf numFmtId="0" fontId="137" fillId="3" borderId="4" xfId="19344" applyFont="true" applyBorder="true" applyAlignment="true"/>
    <xf numFmtId="0" fontId="166" fillId="27" borderId="3" xfId="19344" applyFont="true" applyFill="true" applyBorder="true" applyAlignment="true"/>
    <xf numFmtId="0" fontId="166" fillId="3" borderId="4" xfId="19344" applyFont="true" applyBorder="true" applyAlignment="true"/>
    <xf numFmtId="170" fontId="157" fillId="2" borderId="105" xfId="19344" applyNumberFormat="true" applyFont="true" applyFill="true" applyBorder="true" applyAlignment="true">
      <alignment vertical="center"/>
    </xf>
    <xf numFmtId="0" fontId="158" fillId="2" borderId="10" xfId="19344" applyFont="true" applyFill="true" applyAlignment="true">
      <alignment vertical="center"/>
    </xf>
    <xf numFmtId="0" fontId="158" fillId="2" borderId="8" xfId="19344" applyFont="true" applyFill="true" applyBorder="true" applyAlignment="true">
      <alignment vertical="center"/>
    </xf>
    <xf numFmtId="0" fontId="151" fillId="3" borderId="10" xfId="46080" applyFont="true" applyAlignment="true">
      <alignment horizontal="left" vertical="top" wrapText="true"/>
    </xf>
    <xf numFmtId="0" fontId="151" fillId="3" borderId="10" xfId="46081" applyFont="true" applyAlignment="true">
      <alignment horizontal="left" vertical="top" wrapText="true"/>
    </xf>
    <xf numFmtId="0" fontId="151" fillId="3" borderId="10" xfId="46082" applyFont="true" applyAlignment="true">
      <alignment horizontal="left" vertical="top" wrapText="true"/>
    </xf>
    <xf numFmtId="0" fontId="152" fillId="26" borderId="58" xfId="45649" applyFont="true" applyFill="true" applyBorder="true" applyAlignment="true">
      <alignment horizontal="left" vertical="center" wrapText="true"/>
    </xf>
    <xf numFmtId="0" fontId="152" fillId="26" borderId="59" xfId="45661" applyFont="true" applyFill="true" applyBorder="true" applyAlignment="true">
      <alignment horizontal="left" vertical="center" wrapText="true"/>
    </xf>
    <xf numFmtId="0" fontId="152" fillId="26" borderId="60" xfId="45673" applyFont="true" applyFill="true" applyBorder="true" applyAlignment="true">
      <alignment horizontal="left" vertical="center" wrapText="true"/>
    </xf>
    <xf numFmtId="0" fontId="152" fillId="26" borderId="59" xfId="45781" applyFont="true" applyFill="true" applyBorder="true" applyAlignment="true">
      <alignment horizontal="left" vertical="center" wrapText="true"/>
    </xf>
    <xf numFmtId="0" fontId="152" fillId="26" borderId="60" xfId="45793" applyFont="true" applyFill="true" applyBorder="true" applyAlignment="true">
      <alignment horizontal="left" vertical="center" wrapText="true"/>
    </xf>
    <xf numFmtId="0" fontId="152" fillId="26" borderId="59" xfId="45841" applyFont="true" applyFill="true" applyBorder="true" applyAlignment="true">
      <alignment horizontal="left" vertical="center" wrapText="true"/>
    </xf>
    <xf numFmtId="0" fontId="152" fillId="26" borderId="60" xfId="45853" applyFont="true" applyFill="true" applyBorder="true" applyAlignment="true">
      <alignment horizontal="left" vertical="center" wrapText="true"/>
    </xf>
    <xf numFmtId="0" fontId="174" fillId="0" borderId="10" xfId="40549" applyFont="true" applyFill="true" applyBorder="true" applyAlignment="true">
      <alignment vertical="top"/>
    </xf>
    <xf numFmtId="0" fontId="152" fillId="26" borderId="59" xfId="40423" applyFont="true" applyFill="true" applyBorder="true" applyAlignment="true">
      <alignment horizontal="left" vertical="center"/>
    </xf>
    <xf numFmtId="0" fontId="152" fillId="26" borderId="60" xfId="40435" applyFont="true" applyFill="true" applyBorder="true" applyAlignment="true">
      <alignment horizontal="left" vertical="center"/>
    </xf>
    <xf numFmtId="0" fontId="179" fillId="26" borderId="59" xfId="40429" applyFont="true" applyFill="true" applyBorder="true" applyAlignment="true">
      <alignment horizontal="left" vertical="center" wrapText="true"/>
    </xf>
    <xf numFmtId="0" fontId="152" fillId="26" borderId="60" xfId="40441" applyFont="true" applyFill="true" applyBorder="true" applyAlignment="true">
      <alignment horizontal="left" vertical="center" wrapText="true"/>
    </xf>
    <xf numFmtId="0" fontId="71" fillId="15" borderId="10" xfId="19344" applyFont="true" applyFill="true" applyAlignment="true"/>
    <xf numFmtId="0" fontId="71" fillId="3" borderId="10" xfId="19344" applyFont="true" applyAlignment="true"/>
    <xf numFmtId="0" fontId="71" fillId="15" borderId="10" xfId="19344" applyFont="true" applyFill="true"/>
    <xf numFmtId="0" fontId="71" fillId="3" borderId="10" xfId="19344" applyFont="true"/>
    <xf numFmtId="0" fontId="25" fillId="15" borderId="10" xfId="19344" applyFill="true" applyAlignment="true">
      <alignment vertical="top" wrapText="true"/>
    </xf>
    <xf numFmtId="0" fontId="25" fillId="3" borderId="10" xfId="19344" applyAlignment="true">
      <alignment wrapText="true"/>
    </xf>
    <xf numFmtId="0" fontId="152" fillId="26" borderId="59" xfId="40429" applyFont="true" applyFill="true" applyBorder="true" applyAlignment="true">
      <alignment horizontal="left" vertical="center" wrapText="true"/>
    </xf>
    <xf numFmtId="0" fontId="152" fillId="26" borderId="58" xfId="40411" applyFont="true" applyFill="true" applyBorder="true" applyAlignment="true">
      <alignment horizontal="left" vertical="center"/>
    </xf>
    <xf numFmtId="0" fontId="179" fillId="26" borderId="58" xfId="40417" applyFont="true" applyFill="true" applyBorder="true" applyAlignment="true">
      <alignment horizontal="left" vertical="center" wrapText="true"/>
    </xf>
    <xf numFmtId="0" fontId="152" fillId="3" borderId="1" xfId="40389" applyFont="true" applyBorder="true" applyAlignment="true">
      <alignment horizontal="center" vertical="center"/>
    </xf>
    <xf numFmtId="0" fontId="152" fillId="3" borderId="83" xfId="40390" applyFont="true" applyBorder="true" applyAlignment="true">
      <alignment horizontal="center" vertical="center"/>
    </xf>
    <xf numFmtId="0" fontId="152" fillId="3" borderId="90" xfId="40391" applyFont="true" applyBorder="true" applyAlignment="true">
      <alignment horizontal="center" vertical="center"/>
    </xf>
    <xf numFmtId="0" fontId="152" fillId="3" borderId="1" xfId="40391" applyFont="true" applyBorder="true" applyAlignment="true">
      <alignment horizontal="center" vertical="center" wrapText="true"/>
    </xf>
    <xf numFmtId="0" fontId="152" fillId="3" borderId="83" xfId="40390" applyFont="true" applyBorder="true" applyAlignment="true">
      <alignment horizontal="center" vertical="center" wrapText="true"/>
    </xf>
    <xf numFmtId="0" fontId="152" fillId="3" borderId="90" xfId="40391" applyFont="true" applyBorder="true" applyAlignment="true">
      <alignment horizontal="center"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1" xfId="19344" applyFont="true" applyFill="true" applyBorder="true" applyAlignment="true"/>
    <xf numFmtId="0" fontId="137" fillId="3" borderId="2" xfId="19344" applyFont="true" applyBorder="true" applyAlignment="true"/>
    <xf numFmtId="0" fontId="152" fillId="3" borderId="1" xfId="40395" applyFont="true" applyBorder="true" applyAlignment="true">
      <alignment horizontal="center" vertical="center" wrapText="true"/>
    </xf>
    <xf numFmtId="0" fontId="152" fillId="3" borderId="83" xfId="40396" applyFont="true" applyBorder="true" applyAlignment="true">
      <alignment horizontal="center" vertical="center" wrapText="true"/>
    </xf>
    <xf numFmtId="0" fontId="152" fillId="3" borderId="90" xfId="40397" applyFont="true" applyBorder="true" applyAlignment="true">
      <alignment horizontal="center" vertical="center" wrapText="true"/>
    </xf>
    <xf numFmtId="0" fontId="152" fillId="3" borderId="1" xfId="40397" applyFont="true" applyBorder="true" applyAlignment="true">
      <alignment horizontal="center" vertical="center" wrapText="true"/>
    </xf>
    <xf numFmtId="0" fontId="152" fillId="26" borderId="59" xfId="40355" applyFont="true" applyFill="true" applyBorder="true" applyAlignment="true">
      <alignment horizontal="left" vertical="center" wrapText="true"/>
    </xf>
    <xf numFmtId="0" fontId="152" fillId="26" borderId="59" xfId="40537" applyFont="true" applyFill="true" applyBorder="true" applyAlignment="true">
      <alignment horizontal="left" vertical="center" wrapText="true"/>
    </xf>
    <xf numFmtId="0" fontId="152" fillId="26" borderId="60" xfId="40375" applyFont="true" applyFill="true" applyBorder="true" applyAlignment="true">
      <alignment horizontal="left" vertical="center" wrapText="true"/>
    </xf>
    <xf numFmtId="0" fontId="152" fillId="26" borderId="60" xfId="40543" applyFont="true" applyFill="true" applyBorder="true" applyAlignment="true">
      <alignment horizontal="left" vertical="center" wrapText="true"/>
    </xf>
    <xf numFmtId="0" fontId="152" fillId="26" borderId="58" xfId="40343" applyFont="true" applyFill="true" applyBorder="true" applyAlignment="true">
      <alignment horizontal="left" vertical="center" wrapText="true"/>
    </xf>
    <xf numFmtId="0" fontId="152" fillId="26" borderId="58" xfId="40531" applyFont="true" applyFill="true" applyBorder="true" applyAlignment="true">
      <alignment horizontal="left" vertical="center" wrapText="true"/>
    </xf>
    <xf numFmtId="0" fontId="152" fillId="3" borderId="1" xfId="40321" applyFont="true" applyBorder="true" applyAlignment="true">
      <alignment horizontal="center" vertical="center"/>
    </xf>
    <xf numFmtId="0" fontId="152" fillId="3" borderId="83" xfId="40322" applyFont="true" applyBorder="true" applyAlignment="true">
      <alignment horizontal="center" vertical="center"/>
    </xf>
    <xf numFmtId="0" fontId="152" fillId="3" borderId="90" xfId="40323" applyFont="true" applyBorder="true" applyAlignment="true">
      <alignment horizontal="center" vertical="center"/>
    </xf>
    <xf numFmtId="0" fontId="152" fillId="3" borderId="1" xfId="40323" applyFont="true" applyBorder="true" applyAlignment="true">
      <alignment horizontal="center" vertical="center" wrapText="true"/>
    </xf>
    <xf numFmtId="0" fontId="152" fillId="3" borderId="83" xfId="40322" applyFont="true" applyBorder="true" applyAlignment="true">
      <alignment horizontal="center" vertical="center" wrapText="true"/>
    </xf>
    <xf numFmtId="0" fontId="152" fillId="3" borderId="90" xfId="40323" applyFont="true" applyBorder="true" applyAlignment="true">
      <alignment horizontal="center" vertical="center" wrapText="true"/>
    </xf>
    <xf numFmtId="0" fontId="152" fillId="3" borderId="84" xfId="40323" applyFont="true" applyBorder="true" applyAlignment="true">
      <alignment horizontal="center" vertical="center" wrapText="true"/>
    </xf>
    <xf numFmtId="0" fontId="152" fillId="3" borderId="1" xfId="40327" applyFont="true" applyBorder="true" applyAlignment="true">
      <alignment horizontal="center" vertical="center" wrapText="true"/>
    </xf>
    <xf numFmtId="0" fontId="152" fillId="3" borderId="83" xfId="40328" applyFont="true" applyBorder="true" applyAlignment="true">
      <alignment horizontal="center" vertical="center" wrapText="true"/>
    </xf>
    <xf numFmtId="0" fontId="152" fillId="3" borderId="90" xfId="40329" applyFont="true" applyBorder="true" applyAlignment="true">
      <alignment horizontal="center" vertical="center" wrapText="true"/>
    </xf>
    <xf numFmtId="0" fontId="152" fillId="3" borderId="1" xfId="40329" applyFont="true" applyBorder="true" applyAlignment="true">
      <alignment horizontal="center" vertical="center" wrapText="true"/>
    </xf>
    <xf numFmtId="0" fontId="152" fillId="3" borderId="1" xfId="40267" applyFont="true" applyBorder="true" applyAlignment="true">
      <alignment horizontal="center" vertical="center" wrapText="true"/>
    </xf>
    <xf numFmtId="0" fontId="152" fillId="3" borderId="83" xfId="40268" applyFont="true" applyBorder="true" applyAlignment="true">
      <alignment horizontal="center" vertical="center" wrapText="true"/>
    </xf>
    <xf numFmtId="0" fontId="152" fillId="3" borderId="90" xfId="40269" applyFont="true" applyBorder="true" applyAlignment="true">
      <alignment horizontal="center" vertical="center" wrapText="true"/>
    </xf>
    <xf numFmtId="0" fontId="152" fillId="3" borderId="1" xfId="40269" applyFont="true" applyBorder="true" applyAlignment="true">
      <alignment horizontal="center" vertical="center" wrapText="true"/>
    </xf>
    <xf numFmtId="0" fontId="152" fillId="26" borderId="104" xfId="40283" applyFont="true" applyFill="true" applyBorder="true" applyAlignment="true">
      <alignment horizontal="left" vertical="center" wrapText="true"/>
    </xf>
    <xf numFmtId="0" fontId="152" fillId="26" borderId="103" xfId="40295" applyFont="true" applyFill="true" applyBorder="true" applyAlignment="true">
      <alignment horizontal="left" vertical="center" wrapText="true"/>
    </xf>
    <xf numFmtId="0" fontId="152" fillId="26" borderId="58" xfId="40289" applyFont="true" applyFill="true" applyBorder="true" applyAlignment="true">
      <alignment horizontal="left" vertical="center" wrapText="tru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47" applyFont="true" applyFill="true" applyBorder="true" applyAlignment="true">
      <alignment horizontal="left" vertical="center" wrapText="true"/>
    </xf>
    <xf numFmtId="0" fontId="152" fillId="26" borderId="59" xfId="40253" applyFont="true" applyFill="true" applyBorder="true" applyAlignment="true">
      <alignment horizontal="left" vertical="center" wrapText="true"/>
    </xf>
    <xf numFmtId="0" fontId="152" fillId="3" borderId="1" xfId="40261" applyFont="true" applyBorder="true" applyAlignment="true">
      <alignment horizontal="center" vertical="center"/>
    </xf>
    <xf numFmtId="0" fontId="152" fillId="3" borderId="83" xfId="40262" applyFont="true" applyBorder="true" applyAlignment="true">
      <alignment horizontal="center" vertical="center"/>
    </xf>
    <xf numFmtId="0" fontId="152" fillId="3" borderId="90" xfId="40263" applyFont="true" applyBorder="true" applyAlignment="true">
      <alignment horizontal="center" vertical="center"/>
    </xf>
    <xf numFmtId="0" fontId="152" fillId="3" borderId="10" xfId="40263" applyFont="true" applyBorder="true" applyAlignment="true">
      <alignment horizontal="center" vertical="center" wrapText="true"/>
    </xf>
    <xf numFmtId="0" fontId="152" fillId="3" borderId="52" xfId="40262" applyFont="true" applyBorder="true" applyAlignment="true">
      <alignment horizontal="center" vertical="center" wrapText="true"/>
    </xf>
    <xf numFmtId="0" fontId="152" fillId="3" borderId="53" xfId="40263" applyFont="true" applyBorder="true" applyAlignment="true">
      <alignment horizontal="center" vertical="center" wrapText="true"/>
    </xf>
    <xf numFmtId="0" fontId="152" fillId="3" borderId="1" xfId="40263" applyFont="true" applyBorder="true" applyAlignment="true">
      <alignment horizontal="center" vertical="center" wrapText="true"/>
    </xf>
    <xf numFmtId="0" fontId="152" fillId="3" borderId="83" xfId="40262" applyFont="true" applyBorder="true" applyAlignment="true">
      <alignment horizontal="center" vertical="center" wrapText="true"/>
    </xf>
    <xf numFmtId="0" fontId="152" fillId="3" borderId="84" xfId="40263" applyFont="true" applyBorder="true" applyAlignment="true">
      <alignment horizontal="center" vertical="center" wrapText="true"/>
    </xf>
    <xf numFmtId="0" fontId="152" fillId="3" borderId="1" xfId="40209" applyFont="true" applyBorder="true" applyAlignment="true">
      <alignment horizontal="center" vertical="center" wrapText="true"/>
    </xf>
    <xf numFmtId="0" fontId="152" fillId="3" borderId="83" xfId="40208" applyFont="true" applyBorder="true" applyAlignment="true">
      <alignment horizontal="center" vertical="center" wrapText="true"/>
    </xf>
    <xf numFmtId="0" fontId="152" fillId="3" borderId="90" xfId="40209" applyFont="true" applyBorder="true" applyAlignment="true">
      <alignment horizontal="center" vertical="center" wrapText="true"/>
    </xf>
    <xf numFmtId="0" fontId="152" fillId="26" borderId="104" xfId="40223" applyFont="true" applyFill="true" applyBorder="true" applyAlignment="true">
      <alignment horizontal="left" vertical="center" wrapText="true"/>
    </xf>
    <xf numFmtId="0" fontId="152" fillId="26" borderId="58" xfId="40229" applyFont="true" applyFill="true" applyBorder="true" applyAlignment="true">
      <alignment horizontal="left" vertical="center" wrapText="true"/>
    </xf>
    <xf numFmtId="0" fontId="152" fillId="3" borderId="3" xfId="40201" applyFont="true" applyBorder="true" applyAlignment="true">
      <alignment horizontal="center" vertical="center"/>
    </xf>
    <xf numFmtId="0" fontId="152" fillId="3" borderId="52" xfId="40202" applyFont="true" applyBorder="true" applyAlignment="true">
      <alignment horizontal="center" vertical="center"/>
    </xf>
    <xf numFmtId="0" fontId="152" fillId="3" borderId="97" xfId="40203" applyFont="true" applyBorder="true" applyAlignment="true">
      <alignment horizontal="center" vertical="center"/>
    </xf>
    <xf numFmtId="0" fontId="152" fillId="3" borderId="10" xfId="40203" applyFont="true" applyBorder="true" applyAlignment="true">
      <alignment horizontal="center" vertical="center" wrapText="true"/>
    </xf>
    <xf numFmtId="0" fontId="152" fillId="3" borderId="52" xfId="40202" applyFont="true" applyBorder="true" applyAlignment="true">
      <alignment horizontal="center" vertical="center" wrapText="true"/>
    </xf>
    <xf numFmtId="0" fontId="152" fillId="3" borderId="53" xfId="40203" applyFont="true" applyBorder="true" applyAlignment="true">
      <alignment horizontal="center" vertical="center" wrapText="true"/>
    </xf>
    <xf numFmtId="0" fontId="152" fillId="3" borderId="1" xfId="40203" applyFont="true" applyBorder="true" applyAlignment="true">
      <alignment horizontal="center" vertical="center" wrapText="true"/>
    </xf>
    <xf numFmtId="0" fontId="152" fillId="3" borderId="83" xfId="40202" applyFont="true" applyBorder="true" applyAlignment="true">
      <alignment horizontal="center" vertical="center" wrapText="true"/>
    </xf>
    <xf numFmtId="0" fontId="152" fillId="3" borderId="84" xfId="40203" applyFont="true" applyBorder="true" applyAlignment="true">
      <alignment horizontal="center" vertical="center" wrapText="true"/>
    </xf>
    <xf numFmtId="0" fontId="152" fillId="3" borderId="1" xfId="40207" applyFont="true" applyBorder="true" applyAlignment="true">
      <alignment horizontal="center" vertical="center" wrapText="true"/>
    </xf>
    <xf numFmtId="0" fontId="152" fillId="3" borderId="1" xfId="40149" applyFont="true" applyBorder="true" applyAlignment="true">
      <alignment horizontal="center" vertical="center" wrapText="true"/>
    </xf>
    <xf numFmtId="0" fontId="152" fillId="3" borderId="83" xfId="40148" applyFont="true" applyBorder="true" applyAlignment="true">
      <alignment horizontal="center" vertical="center" wrapText="true"/>
    </xf>
    <xf numFmtId="0" fontId="152" fillId="3" borderId="90" xfId="40149" applyFont="true" applyBorder="true" applyAlignment="true">
      <alignment horizontal="center" vertical="center" wrapText="true"/>
    </xf>
    <xf numFmtId="0" fontId="152" fillId="26" borderId="104" xfId="40163" applyFont="true" applyFill="true" applyBorder="true" applyAlignment="true">
      <alignment horizontal="left" vertical="center" wrapText="true"/>
    </xf>
    <xf numFmtId="0" fontId="152" fillId="26" borderId="102" xfId="40175" applyFont="true" applyFill="true" applyBorder="true" applyAlignment="true">
      <alignment horizontal="left" vertical="center" wrapText="true"/>
    </xf>
    <xf numFmtId="0" fontId="152" fillId="26" borderId="58" xfId="40169" applyFont="true" applyFill="true" applyBorder="true" applyAlignment="true">
      <alignment horizontal="left" vertical="center" wrapText="true"/>
    </xf>
    <xf numFmtId="0" fontId="152" fillId="26" borderId="59" xfId="40181" applyFont="true" applyFill="true" applyBorder="true" applyAlignment="true">
      <alignment horizontal="left" vertical="center" wrapText="true"/>
    </xf>
    <xf numFmtId="0" fontId="152" fillId="26" borderId="107" xfId="40187" applyFont="true" applyFill="true" applyBorder="true" applyAlignment="true">
      <alignment horizontal="left" vertical="center" wrapText="true"/>
    </xf>
    <xf numFmtId="0" fontId="152" fillId="26" borderId="60" xfId="40193" applyFont="true" applyFill="true" applyBorder="true" applyAlignment="true">
      <alignment horizontal="left" vertical="center" wrapText="true"/>
    </xf>
    <xf numFmtId="0" fontId="152" fillId="3" borderId="1" xfId="40141" applyFont="true" applyBorder="true" applyAlignment="true">
      <alignment horizontal="center" vertical="center"/>
    </xf>
    <xf numFmtId="0" fontId="152" fillId="3" borderId="83" xfId="40142" applyFont="true" applyBorder="true" applyAlignment="true">
      <alignment horizontal="center" vertical="center"/>
    </xf>
    <xf numFmtId="0" fontId="152" fillId="3" borderId="90" xfId="40143" applyFont="true" applyBorder="true" applyAlignment="true">
      <alignment horizontal="center" vertical="center"/>
    </xf>
    <xf numFmtId="0" fontId="152" fillId="3" borderId="10" xfId="40143" applyFont="true" applyBorder="true" applyAlignment="true">
      <alignment horizontal="center" vertical="center" wrapText="true"/>
    </xf>
    <xf numFmtId="0" fontId="152" fillId="3" borderId="52" xfId="40142" applyFont="true" applyBorder="true" applyAlignment="true">
      <alignment horizontal="center" vertical="center" wrapText="true"/>
    </xf>
    <xf numFmtId="0" fontId="152" fillId="3" borderId="53" xfId="40143" applyFont="true" applyBorder="true" applyAlignment="true">
      <alignment horizontal="center" vertical="center" wrapText="true"/>
    </xf>
    <xf numFmtId="0" fontId="152" fillId="3" borderId="1" xfId="40143" applyFont="true" applyBorder="true" applyAlignment="true">
      <alignment horizontal="center" vertical="center" wrapText="true"/>
    </xf>
    <xf numFmtId="0" fontId="152" fillId="3" borderId="83" xfId="40142" applyFont="true" applyBorder="true" applyAlignment="true">
      <alignment horizontal="center" vertical="center" wrapText="true"/>
    </xf>
    <xf numFmtId="0" fontId="152" fillId="3" borderId="84" xfId="40143" applyFont="true" applyBorder="true" applyAlignment="true">
      <alignment horizontal="center" vertical="center" wrapText="true"/>
    </xf>
    <xf numFmtId="0" fontId="152" fillId="3" borderId="1" xfId="40147" applyFont="true" applyBorder="true" applyAlignment="true">
      <alignment horizontal="center" vertical="center" wrapText="true"/>
    </xf>
    <xf numFmtId="0" fontId="152" fillId="3" borderId="3" xfId="40081" applyFont="true" applyBorder="true" applyAlignment="true">
      <alignment horizontal="center" vertical="center"/>
    </xf>
    <xf numFmtId="0" fontId="152" fillId="3" borderId="52" xfId="40082" applyFont="true" applyBorder="true" applyAlignment="true">
      <alignment horizontal="center" vertical="center"/>
    </xf>
    <xf numFmtId="0" fontId="152" fillId="3" borderId="97" xfId="40083" applyFont="true" applyBorder="true" applyAlignment="true">
      <alignment horizontal="center" vertical="center"/>
    </xf>
    <xf numFmtId="0" fontId="152" fillId="3" borderId="10" xfId="40083" applyFont="true" applyBorder="true" applyAlignment="true">
      <alignment horizontal="center" vertical="center" wrapText="true"/>
    </xf>
    <xf numFmtId="0" fontId="152" fillId="3" borderId="52" xfId="40082" applyFont="true" applyBorder="true" applyAlignment="true">
      <alignment horizontal="center" vertical="center" wrapText="true"/>
    </xf>
    <xf numFmtId="0" fontId="152" fillId="3" borderId="53" xfId="40083" applyFont="true" applyBorder="true" applyAlignment="true">
      <alignment horizontal="center" vertical="center" wrapText="true"/>
    </xf>
    <xf numFmtId="0" fontId="152" fillId="3" borderId="1" xfId="40083" applyFont="true" applyBorder="true" applyAlignment="true">
      <alignment horizontal="center" vertical="center" wrapText="true"/>
    </xf>
    <xf numFmtId="0" fontId="152" fillId="3" borderId="83" xfId="40082" applyFont="true" applyBorder="true" applyAlignment="true">
      <alignment horizontal="center" vertical="center" wrapText="true"/>
    </xf>
    <xf numFmtId="0" fontId="152" fillId="3" borderId="90" xfId="40083" applyFont="true" applyBorder="true" applyAlignment="true">
      <alignment horizontal="center" vertical="center" wrapText="true"/>
    </xf>
    <xf numFmtId="0" fontId="152" fillId="3" borderId="3" xfId="40087" applyFont="true" applyBorder="true" applyAlignment="true">
      <alignment horizontal="center" vertical="center" wrapText="true"/>
    </xf>
    <xf numFmtId="0" fontId="152" fillId="3" borderId="52" xfId="40088" applyFont="true" applyBorder="true" applyAlignment="true">
      <alignment horizontal="center" vertical="center" wrapText="true"/>
    </xf>
    <xf numFmtId="0" fontId="152" fillId="3" borderId="97" xfId="40089" applyFont="true" applyBorder="true" applyAlignment="true">
      <alignment horizontal="center" vertical="center" wrapText="true"/>
    </xf>
    <xf numFmtId="0" fontId="152" fillId="3" borderId="3" xfId="40089" applyFont="true" applyBorder="true" applyAlignment="true">
      <alignment horizontal="center" vertical="center" wrapText="true"/>
    </xf>
    <xf numFmtId="0" fontId="152" fillId="26" borderId="102" xfId="40055" applyFont="true" applyFill="true" applyBorder="true" applyAlignment="true">
      <alignment horizontal="left" vertical="center" wrapText="true"/>
    </xf>
    <xf numFmtId="0" fontId="152" fillId="26" borderId="59" xfId="40061" applyFont="true" applyFill="true" applyBorder="true" applyAlignment="true">
      <alignment horizontal="left" vertical="center" wrapText="true"/>
    </xf>
    <xf numFmtId="0" fontId="152" fillId="26" borderId="107" xfId="40067" applyFont="true" applyFill="true" applyBorder="true" applyAlignment="true">
      <alignment horizontal="left" vertical="center" wrapText="true"/>
    </xf>
    <xf numFmtId="0" fontId="152" fillId="26" borderId="60" xfId="40073" applyFont="true" applyFill="true" applyBorder="true" applyAlignment="true">
      <alignment horizontal="left" vertical="center" wrapText="true"/>
    </xf>
    <xf numFmtId="0" fontId="152" fillId="3" borderId="1" xfId="39961" applyFont="true" applyBorder="true" applyAlignment="true">
      <alignment horizontal="center" vertical="center"/>
    </xf>
    <xf numFmtId="0" fontId="152" fillId="3" borderId="83" xfId="39962" applyFont="true" applyBorder="true" applyAlignment="true">
      <alignment horizontal="center" vertical="center"/>
    </xf>
    <xf numFmtId="0" fontId="152" fillId="3" borderId="90" xfId="39963" applyFont="true" applyBorder="true" applyAlignment="true">
      <alignment horizontal="center" vertical="center"/>
    </xf>
    <xf numFmtId="0" fontId="152" fillId="3" borderId="10" xfId="39963" applyFont="true" applyBorder="true" applyAlignment="true">
      <alignment horizontal="center" vertical="center" wrapText="true"/>
    </xf>
    <xf numFmtId="0" fontId="152" fillId="3" borderId="52" xfId="39962" applyFont="true" applyBorder="true" applyAlignment="true">
      <alignment horizontal="center" vertical="center" wrapText="true"/>
    </xf>
    <xf numFmtId="0" fontId="152" fillId="3" borderId="53" xfId="39963" applyFont="true" applyBorder="true" applyAlignment="true">
      <alignment horizontal="center" vertical="center" wrapText="true"/>
    </xf>
    <xf numFmtId="0" fontId="152" fillId="3" borderId="1" xfId="39963" applyFont="true" applyBorder="true" applyAlignment="true">
      <alignment horizontal="center" vertical="center" wrapText="true"/>
    </xf>
    <xf numFmtId="0" fontId="152" fillId="3" borderId="83" xfId="39962" applyFont="true" applyBorder="true" applyAlignment="true">
      <alignment horizontal="center" vertical="center" wrapText="true"/>
    </xf>
    <xf numFmtId="0" fontId="152" fillId="3" borderId="84" xfId="39963" applyFont="true" applyBorder="true" applyAlignment="true">
      <alignment horizontal="center" vertical="center" wrapText="true"/>
    </xf>
    <xf numFmtId="0" fontId="152" fillId="3" borderId="1" xfId="39967" applyFont="true" applyBorder="true" applyAlignment="true">
      <alignment horizontal="center" vertical="center" wrapText="true"/>
    </xf>
    <xf numFmtId="0" fontId="152" fillId="3" borderId="83" xfId="39968" applyFont="true" applyBorder="true" applyAlignment="true">
      <alignment horizontal="center" vertical="center" wrapText="true"/>
    </xf>
    <xf numFmtId="0" fontId="152" fillId="3" borderId="90" xfId="39969" applyFont="true" applyBorder="true" applyAlignment="true">
      <alignment horizontal="center" vertical="center" wrapText="true"/>
    </xf>
    <xf numFmtId="0" fontId="152" fillId="3" borderId="1" xfId="39969" applyFont="true" applyBorder="true" applyAlignment="true">
      <alignment horizontal="center" vertical="center" wrapText="true"/>
    </xf>
    <xf numFmtId="0" fontId="152" fillId="3" borderId="1" xfId="40029" applyFont="true" applyBorder="true" applyAlignment="true">
      <alignment horizontal="center" vertical="center" wrapText="true"/>
    </xf>
    <xf numFmtId="0" fontId="152" fillId="3" borderId="83" xfId="40028" applyFont="true" applyBorder="true" applyAlignment="true">
      <alignment horizontal="center" vertical="center" wrapText="true"/>
    </xf>
    <xf numFmtId="0" fontId="152" fillId="3" borderId="90" xfId="40029" applyFont="true" applyBorder="true" applyAlignment="true">
      <alignment horizontal="center" vertical="center" wrapText="true"/>
    </xf>
    <xf numFmtId="0" fontId="152" fillId="26" borderId="104" xfId="40043" applyFont="true" applyFill="true" applyBorder="true" applyAlignment="true">
      <alignment horizontal="left" vertical="center" wrapText="true"/>
    </xf>
    <xf numFmtId="0" fontId="152" fillId="26" borderId="58" xfId="40049" applyFont="true" applyFill="true" applyBorder="true" applyAlignment="true">
      <alignment horizontal="left" vertical="center" wrapText="true"/>
    </xf>
    <xf numFmtId="0" fontId="152" fillId="3" borderId="3" xfId="40021" applyFont="true" applyBorder="true" applyAlignment="true">
      <alignment horizontal="center" vertical="center"/>
    </xf>
    <xf numFmtId="0" fontId="152" fillId="3" borderId="52" xfId="40022" applyFont="true" applyBorder="true" applyAlignment="true">
      <alignment horizontal="center" vertical="center"/>
    </xf>
    <xf numFmtId="0" fontId="152" fillId="3" borderId="97" xfId="40023" applyFont="true" applyBorder="true" applyAlignment="true">
      <alignment horizontal="center" vertical="center"/>
    </xf>
    <xf numFmtId="0" fontId="152" fillId="3" borderId="10" xfId="40023" applyFont="true" applyBorder="true" applyAlignment="true">
      <alignment horizontal="center" vertical="center" wrapText="true"/>
    </xf>
    <xf numFmtId="0" fontId="152" fillId="3" borderId="52" xfId="40022" applyFont="true" applyBorder="true" applyAlignment="true">
      <alignment horizontal="center" vertical="center" wrapText="true"/>
    </xf>
    <xf numFmtId="0" fontId="152" fillId="3" borderId="53" xfId="40023" applyFont="true" applyBorder="true" applyAlignment="true">
      <alignment horizontal="center" vertical="center" wrapText="true"/>
    </xf>
    <xf numFmtId="0" fontId="152" fillId="3" borderId="1" xfId="40023" applyFont="true" applyBorder="true" applyAlignment="true">
      <alignment horizontal="center" vertical="center" wrapText="true"/>
    </xf>
    <xf numFmtId="0" fontId="152" fillId="3" borderId="83" xfId="40022" applyFont="true" applyBorder="true" applyAlignment="true">
      <alignment horizontal="center" vertical="center" wrapText="true"/>
    </xf>
    <xf numFmtId="0" fontId="152" fillId="3" borderId="90" xfId="40023" applyFont="true" applyBorder="true" applyAlignment="true">
      <alignment horizontal="center" vertical="center" wrapText="true"/>
    </xf>
    <xf numFmtId="0" fontId="152" fillId="3" borderId="1" xfId="40027" applyFont="true" applyBorder="true" applyAlignment="true">
      <alignment horizontal="center" vertical="center" wrapText="true"/>
    </xf>
    <xf numFmtId="0" fontId="152" fillId="26" borderId="104" xfId="39983" applyFont="true" applyFill="true" applyBorder="true" applyAlignment="true">
      <alignment horizontal="left" vertical="center" wrapText="true"/>
    </xf>
    <xf numFmtId="0" fontId="152" fillId="26" borderId="102" xfId="39995" applyFont="true" applyFill="true" applyBorder="true" applyAlignment="true">
      <alignment horizontal="left" vertical="center" wrapText="true"/>
    </xf>
    <xf numFmtId="0" fontId="152" fillId="26" borderId="58" xfId="39989" applyFont="true" applyFill="true" applyBorder="true" applyAlignment="true">
      <alignment horizontal="left" vertical="center" wrapText="true"/>
    </xf>
    <xf numFmtId="0" fontId="152" fillId="26" borderId="59" xfId="40001" applyFont="true" applyFill="true" applyBorder="true" applyAlignment="true">
      <alignment horizontal="left" vertical="center" wrapText="true"/>
    </xf>
    <xf numFmtId="0" fontId="152" fillId="26" borderId="107" xfId="40007" applyFont="true" applyFill="true" applyBorder="true" applyAlignment="true">
      <alignment horizontal="left" vertical="center" wrapText="true"/>
    </xf>
    <xf numFmtId="0" fontId="152" fillId="26" borderId="60" xfId="40013" applyFont="true" applyFill="true" applyBorder="true" applyAlignment="true">
      <alignment horizontal="left" vertical="center" wrapText="true"/>
    </xf>
  </cellXfs>
  <cellStyles count="4659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095 2" xfId="46568" xr:uid="{3B0D6EB6-BF9E-4D8E-9025-3BF88D8A66C3}"/>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24 2" xfId="46565" xr:uid="{92B32E71-27E5-4609-916A-7BAAA19F4C3D}"/>
    <cellStyle name="style1613233799350" xfId="38114" xr:uid="{2E90BDC0-9E7E-4093-A2DB-F927250A2740}"/>
    <cellStyle name="style1613233799350 2" xfId="46567" xr:uid="{226163BE-6DED-43EF-B51B-6885FCB35ED6}"/>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34 2" xfId="46569" xr:uid="{4F76E57D-1B5B-4CCC-A394-B229986B02B0}"/>
    <cellStyle name="style1613233799853" xfId="38166" xr:uid="{52BFC418-9876-4D61-8EF0-8E39AA910713}"/>
    <cellStyle name="style1613233799853 2" xfId="46570" xr:uid="{E2F1921E-D11E-46C1-BE53-055CDA04F1AA}"/>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58 2" xfId="46572" xr:uid="{29058684-D5CF-43D6-889B-55BCA38D52DE}"/>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69 2" xfId="46566" xr:uid="{AA082823-D1BB-4A95-850A-E9C48FC2CD39}"/>
    <cellStyle name="style1613233802897" xfId="38119" xr:uid="{A664A678-5701-4943-A46B-0C149B222F9F}"/>
    <cellStyle name="style1613233802897 2" xfId="46571" xr:uid="{CA17FB2F-4753-40E0-A9C1-0A04AF6DBAB4}"/>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44 2" xfId="46573" xr:uid="{15431F20-F357-4CAE-AF57-BC44737971B2}"/>
    <cellStyle name="style1613233803361" xfId="38169" xr:uid="{A8680C70-AC6B-4CD9-AEDB-20C65117906B}"/>
    <cellStyle name="style1613233803361 2" xfId="46574" xr:uid="{65618F65-87E9-4F87-9EE6-2CCC8CF5F4B4}"/>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233897869 2" xfId="46593" xr:uid="{FC0BAE5A-075F-4976-B12F-02C4BB3A2260}"/>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784 2" xfId="46576" xr:uid="{E7858D02-D7C0-438F-82E4-F0FAE49AFBA1}"/>
    <cellStyle name="style1616588195815" xfId="39515" xr:uid="{0F383630-5F80-4C7C-9025-8EF47E3E0B68}"/>
    <cellStyle name="style1616588195815 2" xfId="46577" xr:uid="{D9B77A4A-D5ED-4694-8F3D-4EA937D2CE47}"/>
    <cellStyle name="style1616588195835" xfId="39513" xr:uid="{0C979FB1-F8D5-4110-BA9F-EE6E67ECA7CB}"/>
    <cellStyle name="style1616588195835 2" xfId="46575" xr:uid="{5B226922-386C-4206-A8B4-C36FB5BF8E03}"/>
    <cellStyle name="style1616588195865" xfId="39516" xr:uid="{C98E3C40-0B12-438F-AF61-648797596000}"/>
    <cellStyle name="style1616588195865 2" xfId="46578" xr:uid="{F6731D4B-9C7D-4816-BCA2-34DA19C3F0C5}"/>
    <cellStyle name="style1616588195885" xfId="39517" xr:uid="{809CFE65-674D-4A34-98F1-EE9495B63CCF}"/>
    <cellStyle name="style1616588195885 2" xfId="46579" xr:uid="{6CD6A502-6DCA-4544-88D1-CCA10F786170}"/>
    <cellStyle name="style1616588195906" xfId="39518" xr:uid="{6B5A0401-C45C-4F0E-B463-9CA86F3D6721}"/>
    <cellStyle name="style1616588195906 2" xfId="46580" xr:uid="{A5ED07D7-704B-4811-B696-5971001CA0D8}"/>
    <cellStyle name="style1616588195934" xfId="39519" xr:uid="{EDD843C5-BAC6-4AE7-A9A4-4C6E6010B5D5}"/>
    <cellStyle name="style1616588195934 2" xfId="46581" xr:uid="{B3E5BFCD-E0E5-402E-A7B6-81EE989E9FD3}"/>
    <cellStyle name="style1616588195956" xfId="39520" xr:uid="{8B41428B-11B6-41F8-9EE0-36D795897CD9}"/>
    <cellStyle name="style1616588195956 2" xfId="46582" xr:uid="{8F377AAD-65A6-4279-B3C0-E270728E1018}"/>
    <cellStyle name="style1616588195976" xfId="39522" xr:uid="{87934433-80AE-4DB6-A986-BCF66FDF411B}"/>
    <cellStyle name="style1616588195976 2" xfId="46584" xr:uid="{58343125-D99C-4081-9A86-978DC8E2EB52}"/>
    <cellStyle name="style1616588196004" xfId="39523" xr:uid="{7E738314-9C8B-4254-98D8-DD1154DE7CDC}"/>
    <cellStyle name="style1616588196004 2" xfId="46585" xr:uid="{2282F140-940E-4D16-AC58-76F7997D3C06}"/>
    <cellStyle name="style1616588196027" xfId="39525" xr:uid="{0B131F4B-CE5F-4004-9551-468B139DDF75}"/>
    <cellStyle name="style1616588196027 2" xfId="46587" xr:uid="{E21FE6A9-9164-4072-8E68-FF523C89E7B2}"/>
    <cellStyle name="style1616588196047" xfId="39526" xr:uid="{DC42C0CB-21F5-46F3-877A-556AB4017596}"/>
    <cellStyle name="style1616588196047 2" xfId="46588" xr:uid="{AD8922F1-BE8D-4D66-BB2C-4502602C1B00}"/>
    <cellStyle name="style1616588196067" xfId="39521" xr:uid="{67025C12-DB07-431B-98CA-7E59F8EE73FB}"/>
    <cellStyle name="style1616588196067 2" xfId="46583" xr:uid="{6B115238-33C8-452B-8BB1-838B8A80AC4A}"/>
    <cellStyle name="style1616588196095" xfId="39524" xr:uid="{D68E7B25-F4B1-4072-BE11-0195173AE390}"/>
    <cellStyle name="style1616588196095 2" xfId="46586" xr:uid="{961BA65E-3DBF-4F1B-9918-3E872A1C7CA5}"/>
    <cellStyle name="style1616588196118" xfId="39527" xr:uid="{A0F96D39-AD62-45E3-BCD5-8442731D50D6}"/>
    <cellStyle name="style1616588196118 2" xfId="46589" xr:uid="{36D6E71D-ABC9-41B9-9EF1-BB9BF3C1211B}"/>
    <cellStyle name="style1616588196168" xfId="39529" xr:uid="{19B803EA-A460-42E0-BD31-47956D4B501A}"/>
    <cellStyle name="style1616588196168 2" xfId="46591" xr:uid="{C4B1CDB6-F9CF-410D-91F2-DA7FCA3315A6}"/>
    <cellStyle name="style1616588196199" xfId="39530" xr:uid="{1CC5FB7E-FABE-4D39-8A50-C96F38A2C4BA}"/>
    <cellStyle name="style1616588196199 2" xfId="46592" xr:uid="{F0D47A3E-0262-4AD5-9E8E-00FCDB8CD251}"/>
    <cellStyle name="style1616588196219" xfId="39528" xr:uid="{EB99935D-069D-4CE1-A64F-3FA777D6E2C0}"/>
    <cellStyle name="style1616588196219 2" xfId="46590" xr:uid="{675380DB-8E5F-4CB6-87E7-E11ABD50FEB5}"/>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378 2" xfId="46092" xr:uid="{8C4E8EC1-D83F-404F-9209-B2D618421A2B}"/>
    <cellStyle name="style1616595848409" xfId="39960" xr:uid="{0E7BD6EB-D081-4901-938B-04CD7B2B431A}"/>
    <cellStyle name="style1616595848409 2" xfId="46083" xr:uid="{8CFD60F1-8C37-4C3A-8E2C-072E863B5AC1}"/>
    <cellStyle name="style1616595848437" xfId="39971" xr:uid="{89BEA05B-ADD0-4173-B625-A95305579654}"/>
    <cellStyle name="style1616595848460" xfId="39972" xr:uid="{E27333B7-26D9-46A0-AF3F-757FEE7657F4}"/>
    <cellStyle name="style1616595848460 2" xfId="46093" xr:uid="{5888B261-51F0-43AB-8E2D-E16661F6924D}"/>
    <cellStyle name="style1616595848510" xfId="39962" xr:uid="{3F8521F6-14D8-42D9-95F0-D3FBEC4ABF86}"/>
    <cellStyle name="style1616595848510 2" xfId="46085" xr:uid="{A49B79ED-5B46-4DE4-8A69-3265FEE3ACB8}"/>
    <cellStyle name="style1616595848531" xfId="39963" xr:uid="{251888E0-2816-48E6-9972-3FACEFC3E5E1}"/>
    <cellStyle name="style1616595848531 2" xfId="46086" xr:uid="{026704CB-BCDD-455C-89CB-0383CF6D2BB6}"/>
    <cellStyle name="style1616595848561" xfId="39961" xr:uid="{57DCF1B8-3BD7-4CEB-837C-543108C84F70}"/>
    <cellStyle name="style1616595848561 2" xfId="46084" xr:uid="{B9B9BF06-F759-458A-BF2B-BCC222300E88}"/>
    <cellStyle name="style1616595848592" xfId="39964" xr:uid="{4E0749CA-3B5B-4E60-A380-16DD1D917B4F}"/>
    <cellStyle name="style1616595848592 2" xfId="46087" xr:uid="{3D596C31-882C-478F-9324-0F2AA7FE07BD}"/>
    <cellStyle name="style1616595848622" xfId="39973" xr:uid="{508A85BC-AEAD-427A-B7F9-4B650A2B6919}"/>
    <cellStyle name="style1616595848622 2" xfId="46094" xr:uid="{0337DAB1-196C-48D4-9C4A-C323C0D44048}"/>
    <cellStyle name="style1616595848642" xfId="39974" xr:uid="{0AA3361E-8F08-4D2E-A383-A62C713ADF17}"/>
    <cellStyle name="style1616595848642 2" xfId="46095" xr:uid="{9E841208-2652-401D-A8A2-49F213BD8AFE}"/>
    <cellStyle name="style1616595848673" xfId="39975" xr:uid="{DF2F5632-74FD-42E1-BD45-6E8A6E85772E}"/>
    <cellStyle name="style1616595848673 2" xfId="46096" xr:uid="{5838546C-EC80-437B-A450-C3FFA042B95E}"/>
    <cellStyle name="style1616595848693" xfId="39976" xr:uid="{A97DD05A-3B9E-4953-BD5A-43E31AF6D61F}"/>
    <cellStyle name="style1616595848723" xfId="39983" xr:uid="{B29CAF68-B3A7-4ED1-A7F4-205C90753379}"/>
    <cellStyle name="style1616595848723 2" xfId="46103" xr:uid="{3A465895-FA2F-4B29-9360-D1AF7E7DF940}"/>
    <cellStyle name="style1616595848754" xfId="39995" xr:uid="{D2E76126-7299-4917-9724-06A577B5ED0F}"/>
    <cellStyle name="style1616595848754 2" xfId="46115" xr:uid="{77FBC296-523E-4341-8581-DCED837AB0A4}"/>
    <cellStyle name="style1616595848784" xfId="39984" xr:uid="{6C690D30-3C57-4D22-A282-D101EF92B83B}"/>
    <cellStyle name="style1616595848784 2" xfId="46104" xr:uid="{81A1D666-EA60-4908-84EE-203552C0DADC}"/>
    <cellStyle name="style1616595848813" xfId="39996" xr:uid="{B97D14B0-0D93-4F2D-9941-9C9F83663786}"/>
    <cellStyle name="style1616595848813 2" xfId="46116" xr:uid="{0431C38D-F232-4F1D-B02D-2DE984FEFA1D}"/>
    <cellStyle name="style1616595848835" xfId="40007" xr:uid="{D03D8954-3BD1-4FF8-AB2A-15188DE57F22}"/>
    <cellStyle name="style1616595848835 2" xfId="46127" xr:uid="{8E45AE23-6BD0-4EB5-BF27-34B85D2AF001}"/>
    <cellStyle name="style1616595848863" xfId="40008" xr:uid="{5754897E-3C42-42D6-8B49-2722BEC20469}"/>
    <cellStyle name="style1616595848863 2" xfId="46128" xr:uid="{CC9775B5-DB78-4AE6-9FF9-1E318364825F}"/>
    <cellStyle name="style1616595848884" xfId="39985" xr:uid="{503DD061-0AE7-4CD2-AF53-5CFDF4F88031}"/>
    <cellStyle name="style1616595848884 2" xfId="46105" xr:uid="{8A602F08-4D62-4B5C-ACF8-D4881692FBB7}"/>
    <cellStyle name="style1616595848916" xfId="39986" xr:uid="{1AFC0EC2-A420-47AC-B738-1F126D969B3C}"/>
    <cellStyle name="style1616595848916 2" xfId="46106" xr:uid="{7C2AD37D-9D29-455C-B8ED-50F5965B568D}"/>
    <cellStyle name="style1616595848946" xfId="39987" xr:uid="{85FA1BE4-C67E-4E56-872B-D6391E655895}"/>
    <cellStyle name="style1616595848946 2" xfId="46107" xr:uid="{02F24A63-DE3F-4928-8D6B-0A76B9D89B42}"/>
    <cellStyle name="style1616595848974" xfId="39988" xr:uid="{56F5D4FE-BDD5-41A1-9134-88C3D418C019}"/>
    <cellStyle name="style1616595848974 2" xfId="46108" xr:uid="{C28F8922-78BB-4B72-A470-DF48EA5D0C44}"/>
    <cellStyle name="style1616595848997" xfId="39997" xr:uid="{732801B2-44AF-4DC1-9E14-436A8019E1F7}"/>
    <cellStyle name="style1616595848997 2" xfId="46117" xr:uid="{5C59B9C0-8A7E-47E5-89FE-CD2D59494D22}"/>
    <cellStyle name="style1616595849027" xfId="39998" xr:uid="{36C42771-DDA9-4E56-842E-B4974D64F4A7}"/>
    <cellStyle name="style1616595849027 2" xfId="46118" xr:uid="{6EECAC34-01E6-49B1-88C0-9D2697E5F642}"/>
    <cellStyle name="style1616595849045" xfId="39999" xr:uid="{D8B71B9B-476D-4F5F-ABB0-83AABC133319}"/>
    <cellStyle name="style1616595849045 2" xfId="46119" xr:uid="{AF9B5080-34E8-4EE9-B684-6DD4F8467BD9}"/>
    <cellStyle name="style1616595849077" xfId="40000" xr:uid="{0F014146-C796-49A0-869F-E8D15B1EB363}"/>
    <cellStyle name="style1616595849077 2" xfId="46120" xr:uid="{894F8FA9-3078-40E7-A765-EF841F7CE739}"/>
    <cellStyle name="style1616595849107" xfId="40009" xr:uid="{CA8811C5-3763-4F3E-886B-361AD3AEDE7E}"/>
    <cellStyle name="style1616595849107 2" xfId="46129" xr:uid="{CB754B5D-641E-441F-8A8F-5AB1EE208830}"/>
    <cellStyle name="style1616595849128" xfId="40010" xr:uid="{3AE7FADE-011A-41AB-8C6E-E006943BCA4D}"/>
    <cellStyle name="style1616595849128 2" xfId="46130" xr:uid="{7CB590FC-1E9C-4862-9D35-D0DC7FC1EDEA}"/>
    <cellStyle name="style1616595849158" xfId="40011" xr:uid="{7C4F0571-6B59-434F-A2D9-B36A807909E1}"/>
    <cellStyle name="style1616595849158 2" xfId="46131" xr:uid="{8314B19E-8692-45BD-A7DC-11962AA0CA1C}"/>
    <cellStyle name="style1616595849188" xfId="40012" xr:uid="{720B7B53-8F03-431C-A2C2-582F58C8333D}"/>
    <cellStyle name="style1616595849188 2" xfId="46132" xr:uid="{C6E02618-FB96-4C2E-9526-D53D9BACE037}"/>
    <cellStyle name="style1616595850340" xfId="40019" xr:uid="{A0EC93DC-F7D7-4DFD-AAD4-F7A6D5776C74}"/>
    <cellStyle name="style1616595850340 2" xfId="46148" xr:uid="{9F2A8A70-FB3A-4424-8A16-8579130B629B}"/>
    <cellStyle name="style1616595850368" xfId="40020" xr:uid="{1D5E5BF0-FE7D-4140-8184-13478E6EC355}"/>
    <cellStyle name="style1616595850368 2" xfId="46139" xr:uid="{ECCC3A9D-8082-4DD8-BD3E-4F9357EE61F9}"/>
    <cellStyle name="style1616595850389" xfId="40031" xr:uid="{86BF35C1-ABA6-4927-8B0C-D28388EFFD70}"/>
    <cellStyle name="style1616595850409" xfId="40032" xr:uid="{61BFE03F-EA53-4874-A62B-46B45A28635B}"/>
    <cellStyle name="style1616595850409 2" xfId="46149" xr:uid="{56E27E6B-95FE-47A0-A7B1-B269C7A3B91A}"/>
    <cellStyle name="style1616595850452" xfId="40022" xr:uid="{190B7317-CF8F-4F5D-AF4A-C6FBA668878D}"/>
    <cellStyle name="style1616595850452 2" xfId="46141" xr:uid="{00329ACE-0FA9-46C2-8C2C-EA6F5EC286DA}"/>
    <cellStyle name="style1616595850472" xfId="40023" xr:uid="{AD7A1AE6-1915-4859-B8B7-5A88BCC82375}"/>
    <cellStyle name="style1616595850472 2" xfId="46142" xr:uid="{F01E9A16-617F-4975-800D-1B95EF3C29F2}"/>
    <cellStyle name="style1616595850492" xfId="40021" xr:uid="{5A8000A8-954B-4C81-9C8A-5A6E0675E3DF}"/>
    <cellStyle name="style1616595850492 2" xfId="46140" xr:uid="{64993384-4A4C-4737-B180-925B7FBC9A52}"/>
    <cellStyle name="style1616595850522" xfId="40024" xr:uid="{1528A8AE-C77A-4CFE-8997-72F54D34D8AC}"/>
    <cellStyle name="style1616595850522 2" xfId="46143" xr:uid="{59C6250B-77C4-4F5F-ACBA-8732BC8167DE}"/>
    <cellStyle name="style1616595850550" xfId="40033" xr:uid="{8C557B99-3464-4E3C-95DA-EEF0E95EEC49}"/>
    <cellStyle name="style1616595850550 2" xfId="46150" xr:uid="{5FFE4BEB-92DF-486F-B52E-55FF5194E22E}"/>
    <cellStyle name="style1616595850572" xfId="40034" xr:uid="{E780A24D-6280-4F69-BF4C-439A95A28B00}"/>
    <cellStyle name="style1616595850572 2" xfId="46151" xr:uid="{AC6ED61C-8A53-4986-81FA-63A0C0A8712E}"/>
    <cellStyle name="style1616595850592" xfId="40035" xr:uid="{3F00E5E8-AA1D-4F4E-AA01-580C12AECF19}"/>
    <cellStyle name="style1616595850592 2" xfId="46152" xr:uid="{809440DA-476E-4ED3-8080-6C9DF99F3CCB}"/>
    <cellStyle name="style1616595850613" xfId="40036" xr:uid="{2AA25792-DF8F-4299-B023-2FCA3B860501}"/>
    <cellStyle name="style1616595850633" xfId="40043" xr:uid="{2FDFF3AF-DCD2-46C5-8C7D-C8364E02F2EA}"/>
    <cellStyle name="style1616595850633 2" xfId="46159" xr:uid="{21091228-C644-4660-B520-2454E0E31933}"/>
    <cellStyle name="style1616595850661" xfId="40055" xr:uid="{BC368AB8-034A-4662-8645-9FC116D4CADC}"/>
    <cellStyle name="style1616595850661 2" xfId="46171" xr:uid="{1DD09D5B-D183-4B42-AE27-413F6A96B5F3}"/>
    <cellStyle name="style1616595850681" xfId="40044" xr:uid="{A80B805A-7894-40A9-BBD0-2E07B167F91C}"/>
    <cellStyle name="style1616595850681 2" xfId="46160" xr:uid="{92912C15-8AAA-40A1-A818-BFD8C2C3AC1E}"/>
    <cellStyle name="style1616595850697" xfId="40056" xr:uid="{4CDB632A-E7C9-407B-905B-852F65786A11}"/>
    <cellStyle name="style1616595850697 2" xfId="46172" xr:uid="{7F108D9C-90F8-4C89-90AC-163F2A29153A}"/>
    <cellStyle name="style1616595850728" xfId="40067" xr:uid="{02AB20DB-1418-4EE1-8AED-66FD299437C5}"/>
    <cellStyle name="style1616595850728 2" xfId="46183" xr:uid="{6C169E99-B61C-43C3-B555-742F605BA96D}"/>
    <cellStyle name="style1616595850743" xfId="40068" xr:uid="{71B5B980-54B4-441D-93BE-68496901A9EF}"/>
    <cellStyle name="style1616595850770" xfId="40045" xr:uid="{9A9DD137-F845-472C-BDC6-5F4A35403DCE}"/>
    <cellStyle name="style1616595850770 2" xfId="46161" xr:uid="{EF00F8A0-8A25-4517-8F05-9CC56F25A57F}"/>
    <cellStyle name="style1616595850793" xfId="40046" xr:uid="{7E0E5415-36CB-486B-846C-03C005025644}"/>
    <cellStyle name="style1616595850793 2" xfId="46162" xr:uid="{AFCF332A-13E7-4218-AF84-4D8CD2AB4ED0}"/>
    <cellStyle name="style1616595850814" xfId="40047" xr:uid="{05FC0E79-083D-4CE6-9560-1B5D3FBDC274}"/>
    <cellStyle name="style1616595850814 2" xfId="46163" xr:uid="{D894C2B2-37DE-4769-A6A6-DFA93C5AA59C}"/>
    <cellStyle name="style1616595850834" xfId="40048" xr:uid="{E0B5DD46-83EF-4143-9C70-F958DE62D982}"/>
    <cellStyle name="style1616595850834 2" xfId="46164" xr:uid="{7D834DCD-8F83-4748-994B-7356580ED3FE}"/>
    <cellStyle name="style1616595850854" xfId="40057" xr:uid="{39186E11-7A31-487F-A007-9535FBBCBA54}"/>
    <cellStyle name="style1616595850854 2" xfId="46173" xr:uid="{3406A0EA-FD2E-4582-9D3B-062784A4CBC0}"/>
    <cellStyle name="style1616595850883" xfId="40058" xr:uid="{FD230372-D68B-4701-8FC1-2AF6E4DF0676}"/>
    <cellStyle name="style1616595850883 2" xfId="46174" xr:uid="{0E013509-B032-4F81-92CA-F45DA47D1C99}"/>
    <cellStyle name="style1616595850903" xfId="40059" xr:uid="{6289E66E-5E22-441C-AEB0-34819ED930EA}"/>
    <cellStyle name="style1616595850903 2" xfId="46175" xr:uid="{83F4AD0C-1AD2-4731-91F4-4B2A1055DBEC}"/>
    <cellStyle name="style1616595850925" xfId="40060" xr:uid="{6BC6EFE3-4BDC-4097-B637-00EA530F2722}"/>
    <cellStyle name="style1616595850925 2" xfId="46176" xr:uid="{61637A40-E4D7-43B7-B7D7-078B01BABA1A}"/>
    <cellStyle name="style1616595850966" xfId="40069" xr:uid="{7D01223B-361D-4AC4-B4A2-3C2938F214B0}"/>
    <cellStyle name="style1616595850966 2" xfId="46185" xr:uid="{7C5A76A2-E2C8-4E1E-8192-94E1B6F04574}"/>
    <cellStyle name="style1616595850986" xfId="40070" xr:uid="{2974C41C-EE95-40EF-AF9E-EF45F210BB35}"/>
    <cellStyle name="style1616595850986 2" xfId="46186" xr:uid="{F213C13C-F2D7-4391-9F47-D9AFC3FDD225}"/>
    <cellStyle name="style1616595851006" xfId="40071" xr:uid="{0287A4C4-BD71-4F6E-9330-42CBEA9F4AAB}"/>
    <cellStyle name="style1616595851006 2" xfId="46187" xr:uid="{A8736011-B90A-4CA9-806F-E289B27E7888}"/>
    <cellStyle name="style1616595851026" xfId="40072" xr:uid="{0B7BF06B-CBFC-4BDC-B3C4-23FF5CE4AD2C}"/>
    <cellStyle name="style1616595851026 2" xfId="46188" xr:uid="{39C3BADD-DC7A-4DDC-A288-CCE68B089FF5}"/>
    <cellStyle name="style1616595851848" xfId="40079" xr:uid="{408CCD0A-8B25-48E5-8C43-4D3D8F54AF92}"/>
    <cellStyle name="style1616595851848 2" xfId="46203" xr:uid="{04B0C342-BFDD-4DD3-AC2A-03C83B89BEE2}"/>
    <cellStyle name="style1616595851868" xfId="40080" xr:uid="{E0295746-7B3F-4147-807E-AD3F1AE5EBB1}"/>
    <cellStyle name="style1616595851868 2" xfId="46194" xr:uid="{E518D27A-BD78-4229-B40F-7C0FC18C60DC}"/>
    <cellStyle name="style1616595851888" xfId="40091" xr:uid="{A55B114E-5735-4DA4-ACE1-DD682B13B729}"/>
    <cellStyle name="style1616595851908" xfId="40092" xr:uid="{C8431719-1DA2-42CA-A9E4-394EE331E50D}"/>
    <cellStyle name="style1616595851908 2" xfId="46204" xr:uid="{40CDEEFB-0570-4436-9FD1-F6DC1438C8DC}"/>
    <cellStyle name="style1616595851957" xfId="40082" xr:uid="{5306BB10-E6F9-4438-A53A-3EB33B8360EF}"/>
    <cellStyle name="style1616595851957 2" xfId="46196" xr:uid="{E8852952-470B-4975-A58C-536A79A20A02}"/>
    <cellStyle name="style1616595851977" xfId="40083" xr:uid="{4BC71E6E-2772-4080-B2C2-E783977D4D51}"/>
    <cellStyle name="style1616595851977 2" xfId="46197" xr:uid="{DDDFCBCA-5088-419E-BF89-567701437F6D}"/>
    <cellStyle name="style1616595852000" xfId="40081" xr:uid="{030AF42B-0055-40A0-BECB-1EAEDDE41CE7}"/>
    <cellStyle name="style1616595852000 2" xfId="46195" xr:uid="{497142FB-5A23-40D8-9547-64356857F941}"/>
    <cellStyle name="style1616595852020" xfId="40084" xr:uid="{89D88077-3AC8-4F31-867D-C9B639454DB6}"/>
    <cellStyle name="style1616595852020 2" xfId="46198" xr:uid="{FE060C11-29FB-4F1A-83A5-8479DBCFA1EB}"/>
    <cellStyle name="style1616595852040" xfId="40093" xr:uid="{1F69266A-90A2-4C73-8720-AD8520820230}"/>
    <cellStyle name="style1616595852040 2" xfId="46205" xr:uid="{A7A0BAF6-9DE7-4A80-9816-682445B14C71}"/>
    <cellStyle name="style1616595852061" xfId="40094" xr:uid="{18874EAB-79CF-467B-A173-CC58F8155D58}"/>
    <cellStyle name="style1616595852061 2" xfId="46206" xr:uid="{28B63A07-A919-4CA9-9816-0BA4415FB018}"/>
    <cellStyle name="style1616595852081" xfId="40095" xr:uid="{9B3D947C-3C5F-4A71-90BD-BDF60E9A7318}"/>
    <cellStyle name="style1616595852081 2" xfId="46207" xr:uid="{C712E059-0623-446E-BB85-96333EF3F58C}"/>
    <cellStyle name="style1616595852109" xfId="40096" xr:uid="{486049C9-EAA6-4127-9539-F641B7701D8E}"/>
    <cellStyle name="style1616595852130" xfId="40103" xr:uid="{AAE4D60E-9586-414C-ABED-35D8E8DAA005}"/>
    <cellStyle name="style1616595852130 2" xfId="46214" xr:uid="{CBDDA2B8-4AB6-4991-A342-98C9FC14A643}"/>
    <cellStyle name="style1616595852150" xfId="40115" xr:uid="{E9F516B1-7E9D-4E9F-905C-48343C0DAC1D}"/>
    <cellStyle name="style1616595852150 2" xfId="46226" xr:uid="{614A1A14-EB71-42AD-96B8-8A20959ABED9}"/>
    <cellStyle name="style1616595852172" xfId="40127" xr:uid="{22F6D36A-BBD2-4CC2-B514-682E7106AE8C}"/>
    <cellStyle name="style1616595852193" xfId="40104" xr:uid="{E64A2AA0-8E61-440B-9533-EC7BF7595DC6}"/>
    <cellStyle name="style1616595852193 2" xfId="46215" xr:uid="{CEDADB4E-A478-4C30-84D4-D2C67C4D7851}"/>
    <cellStyle name="style1616595852223" xfId="40116" xr:uid="{56091B0C-D18D-4F32-95B4-E5C6449A2EDA}"/>
    <cellStyle name="style1616595852223 2" xfId="46227" xr:uid="{7A661F3E-48EF-4C09-A791-AAABBAAAC9CB}"/>
    <cellStyle name="style1616595852244" xfId="40128" xr:uid="{C372C4BC-5C26-44D5-BD85-16062128ACB9}"/>
    <cellStyle name="style1616595852264" xfId="40105" xr:uid="{C80F3F7F-B003-4721-AFDA-24D0C51CEADE}"/>
    <cellStyle name="style1616595852264 2" xfId="46216" xr:uid="{1818E7D5-7E48-4A99-B2DA-979845CBC552}"/>
    <cellStyle name="style1616595852284" xfId="40106" xr:uid="{2A597185-1480-420C-B715-708EBDA22E8D}"/>
    <cellStyle name="style1616595852284 2" xfId="46217" xr:uid="{BBC583A6-F98E-4A74-BD73-707BAEF0E5FB}"/>
    <cellStyle name="style1616595852313" xfId="40107" xr:uid="{3E8F8304-7CAC-4BAC-949F-A8A016813708}"/>
    <cellStyle name="style1616595852313 2" xfId="46218" xr:uid="{FBB75118-6DF8-42D5-9272-676E5D152356}"/>
    <cellStyle name="style1616595852333" xfId="40108" xr:uid="{29332E53-AC59-4639-8712-81AA37CB1A4B}"/>
    <cellStyle name="style1616595852333 2" xfId="46219" xr:uid="{E90B1213-E428-4640-A7C1-6914BE093061}"/>
    <cellStyle name="style1616595852355" xfId="40117" xr:uid="{76CCA9E1-DA8F-4698-AEDB-777F1A7ABED8}"/>
    <cellStyle name="style1616595852355 2" xfId="46228" xr:uid="{47860772-3B59-4166-9A70-0BB7AA6BCD9B}"/>
    <cellStyle name="style1616595852376" xfId="40118" xr:uid="{CABDA694-9B34-4D73-AC88-24B73DE189DE}"/>
    <cellStyle name="style1616595852376 2" xfId="46229" xr:uid="{904A8E4D-D859-44F3-AE47-19098A1E5731}"/>
    <cellStyle name="style1616595852396" xfId="40119" xr:uid="{83832020-9A82-4E81-940E-94BC58BB1F74}"/>
    <cellStyle name="style1616595852396 2" xfId="46230" xr:uid="{F8AAD1C4-052B-492E-B996-867EE29D909B}"/>
    <cellStyle name="style1616595852417" xfId="40120" xr:uid="{54896D69-8677-4293-A926-6CC3E81BBB9D}"/>
    <cellStyle name="style1616595852417 2" xfId="46231" xr:uid="{E4CAC828-D423-41B6-86A8-029465A0F9F0}"/>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385 2" xfId="46097" xr:uid="{8404DCC5-229C-4285-8836-2F7585C31AE9}"/>
    <cellStyle name="style1616595853400" xfId="39966" xr:uid="{13205333-64BD-4A68-845A-E1637B8EF377}"/>
    <cellStyle name="style1616595853416" xfId="39977" xr:uid="{574BF3BE-DC12-4DC8-9557-4D4E0B31D4E5}"/>
    <cellStyle name="style1616595853447" xfId="39978" xr:uid="{DF7E352B-7131-4617-93B6-41631E810DA2}"/>
    <cellStyle name="style1616595853447 2" xfId="46098" xr:uid="{3BB42E1E-5453-4BA6-9571-62C675E10A75}"/>
    <cellStyle name="style1616595853485" xfId="39968" xr:uid="{5BDFF968-07C1-4298-8A52-C3617FB44D5A}"/>
    <cellStyle name="style1616595853485 2" xfId="46089" xr:uid="{B7D76B1F-62FE-47AE-9A33-63F05D3E0C98}"/>
    <cellStyle name="style1616595853516" xfId="39969" xr:uid="{D23F2D8E-0013-48ED-B03E-59ED2B843D14}"/>
    <cellStyle name="style1616595853516 2" xfId="46090" xr:uid="{991588E3-2F72-4F49-A443-28AD3FC0204F}"/>
    <cellStyle name="style1616595853532" xfId="39967" xr:uid="{483200BD-8089-4B95-A6EB-BADC43028F24}"/>
    <cellStyle name="style1616595853532 2" xfId="46088" xr:uid="{17C3BECF-29F3-4F70-A291-E1EA1E02AA79}"/>
    <cellStyle name="style1616595853554" xfId="39970" xr:uid="{597F5FB1-1BB0-4FD4-9DF0-F3D504626B9E}"/>
    <cellStyle name="style1616595853554 2" xfId="46091" xr:uid="{3EF4D49F-AC09-4E26-BCAD-4318C4EA80D2}"/>
    <cellStyle name="style1616595853585" xfId="39979" xr:uid="{9F67A44D-E8B7-4919-A426-1D1CD1906EE8}"/>
    <cellStyle name="style1616595853585 2" xfId="46099" xr:uid="{FD990C38-CD9E-49B0-845B-4E4937D6BBF9}"/>
    <cellStyle name="style1616595853601" xfId="39980" xr:uid="{83ED8FCA-B767-47B6-97E2-98B478888AF1}"/>
    <cellStyle name="style1616595853601 2" xfId="46100" xr:uid="{1CAC2DD6-3D78-4721-ACA0-965ED0E30F4E}"/>
    <cellStyle name="style1616595853616" xfId="39981" xr:uid="{A648A4AC-890B-4AC9-B94B-22F1EA3806D3}"/>
    <cellStyle name="style1616595853616 2" xfId="46101" xr:uid="{AD619FAB-FD19-4D8C-BD52-F97DCBEFCB60}"/>
    <cellStyle name="style1616595853648" xfId="39982" xr:uid="{14FF4450-4610-4B3B-ABF3-9B88811EFFF7}"/>
    <cellStyle name="style1616595853648 2" xfId="46102" xr:uid="{E79D1A8C-A1A2-4194-8524-A5AE8ADF5ED4}"/>
    <cellStyle name="style1616595853670" xfId="39989" xr:uid="{CE782312-D115-487F-B2A0-BF9BCC8CC1CB}"/>
    <cellStyle name="style1616595853670 2" xfId="46109" xr:uid="{3F54DCAF-1D3D-41B7-9DA6-642ED02724F3}"/>
    <cellStyle name="style1616595853685" xfId="40001" xr:uid="{A65513C3-C4A6-4230-B75D-5AC93CF3EF31}"/>
    <cellStyle name="style1616595853685 2" xfId="46121" xr:uid="{A81CF9BF-01F4-4B95-8A0B-297429918FB7}"/>
    <cellStyle name="style1616595853717" xfId="39990" xr:uid="{ECF41853-57E0-4E02-BEF7-13F9FBE5B909}"/>
    <cellStyle name="style1616595853717 2" xfId="46110" xr:uid="{D7697CBD-464E-44E6-8FAB-A6E05D0F97F1}"/>
    <cellStyle name="style1616595853732" xfId="40002" xr:uid="{910D7842-A4AC-4D6A-988E-80296E38CD71}"/>
    <cellStyle name="style1616595853732 2" xfId="46122" xr:uid="{C063B381-BB46-4774-A374-3D16989515C3}"/>
    <cellStyle name="style1616595853754" xfId="40013" xr:uid="{27606406-CF68-4357-AAD9-8BD9DFB69F41}"/>
    <cellStyle name="style1616595853754 2" xfId="46133" xr:uid="{A5B2BBD6-7102-46D4-9D85-8A0287396ED1}"/>
    <cellStyle name="style1616595853771" xfId="40014" xr:uid="{41DC2F51-5931-47CC-BA2D-B4A68991E9E2}"/>
    <cellStyle name="style1616595853771 2" xfId="46134" xr:uid="{84A32ABA-1E69-4279-88AA-56C0AD46AC1C}"/>
    <cellStyle name="style1616595853802" xfId="39991" xr:uid="{0142C72D-389F-4085-8313-C77DB43758AB}"/>
    <cellStyle name="style1616595853802 2" xfId="46111" xr:uid="{54D2B8C8-7306-419B-9780-A5F2B2DDDD2F}"/>
    <cellStyle name="style1616595853818" xfId="39992" xr:uid="{6E4DABF5-42D9-48BC-89AC-4F0B950CFE93}"/>
    <cellStyle name="style1616595853818 2" xfId="46112" xr:uid="{97D39F19-6486-41F5-9296-D12A4AC9659D}"/>
    <cellStyle name="style1616595853855" xfId="39993" xr:uid="{7D97E4E2-626B-4EC2-AAF7-4ED1FF5A0B47}"/>
    <cellStyle name="style1616595853855 2" xfId="46113" xr:uid="{72CF13DB-25FD-4119-BE8A-C6E661CADA7A}"/>
    <cellStyle name="style1616595853870" xfId="39994" xr:uid="{950DF95A-F6E1-47E2-AEAE-E10683C0C051}"/>
    <cellStyle name="style1616595853870 2" xfId="46114" xr:uid="{CA5776B7-076A-43C9-B49B-F5C25210CE90}"/>
    <cellStyle name="style1616595853886" xfId="40003" xr:uid="{B9B8B9F1-A6DF-465F-8F10-9DE5263AE223}"/>
    <cellStyle name="style1616595853886 2" xfId="46123" xr:uid="{C9247ED1-5D9D-4BA2-A8B5-06937E3CD5D8}"/>
    <cellStyle name="style1616595853917" xfId="40004" xr:uid="{823B8E02-5675-48FB-8FEC-E51B86607799}"/>
    <cellStyle name="style1616595853917 2" xfId="46124" xr:uid="{C307E459-213D-401C-8EA2-71CB685F0156}"/>
    <cellStyle name="style1616595853933" xfId="40005" xr:uid="{2FDDF9D3-6671-42C3-92A3-1D36904FA897}"/>
    <cellStyle name="style1616595853933 2" xfId="46125" xr:uid="{B82CB0B7-3039-456A-A624-D5141738FD31}"/>
    <cellStyle name="style1616595853955" xfId="40006" xr:uid="{B347E2E7-D2D0-4731-81AA-C566934E7488}"/>
    <cellStyle name="style1616595853955 2" xfId="46126" xr:uid="{BC5CD0BA-4A48-49BC-92C8-619C4D4B8E9E}"/>
    <cellStyle name="style1616595853986" xfId="40015" xr:uid="{5900568E-7FD7-4021-862E-27D98DA2917B}"/>
    <cellStyle name="style1616595853986 2" xfId="46135" xr:uid="{5100631E-1AA5-4652-A7D7-2B8A0B49DF21}"/>
    <cellStyle name="style1616595854006" xfId="40016" xr:uid="{7B2072C7-D744-4AE1-998B-C3776C4281AA}"/>
    <cellStyle name="style1616595854006 2" xfId="46136" xr:uid="{1473C662-F471-4588-BBBE-445856C54ABB}"/>
    <cellStyle name="style1616595854022" xfId="40017" xr:uid="{E227EA4A-1D40-45FE-BE59-C7F8C01826F7}"/>
    <cellStyle name="style1616595854022 2" xfId="46137" xr:uid="{97A133AC-B00E-497D-A878-F7E9592DEB73}"/>
    <cellStyle name="style1616595854055" xfId="40018" xr:uid="{0CBC795B-CC6B-4139-8C34-C8D3B92B575E}"/>
    <cellStyle name="style1616595854055 2" xfId="46138" xr:uid="{991DAF3C-B1CC-4E1F-8DA7-A87B322C98B8}"/>
    <cellStyle name="style1616595855035" xfId="40025" xr:uid="{DEC53108-881E-4EEF-AA67-313F6D5C6181}"/>
    <cellStyle name="style1616595855035 2" xfId="46153" xr:uid="{4A54DFC4-4424-4E59-B714-105DEEB4CB69}"/>
    <cellStyle name="style1616595855057" xfId="40026" xr:uid="{E0F373FA-3FAF-45FD-BE95-DF10790657F9}"/>
    <cellStyle name="style1616595855088" xfId="40037" xr:uid="{EE8FE468-AD5F-4BEE-A468-73755B65F495}"/>
    <cellStyle name="style1616595855104" xfId="40038" xr:uid="{4DAF83DA-8484-4228-A6ED-A6A7D046C412}"/>
    <cellStyle name="style1616595855104 2" xfId="46154" xr:uid="{6E04EC53-4198-4DBC-97CF-58C8BF014222}"/>
    <cellStyle name="style1616595855157" xfId="40028" xr:uid="{F091AEBE-DF2C-4E23-99FC-F4D684358E46}"/>
    <cellStyle name="style1616595855157 2" xfId="46145" xr:uid="{D9F34C10-B59E-45A4-8A4F-D181FC85939F}"/>
    <cellStyle name="style1616595855173" xfId="40029" xr:uid="{35A09D7C-4BE0-46AD-8B08-46583A1197F8}"/>
    <cellStyle name="style1616595855173 2" xfId="46146" xr:uid="{C03E0F1D-299F-474A-8197-FF5D95EFE1C9}"/>
    <cellStyle name="style1616595855204" xfId="40027" xr:uid="{1506B204-37FB-4A22-A63A-8B1895F58ADD}"/>
    <cellStyle name="style1616595855204 2" xfId="46144" xr:uid="{995C1F0F-2529-4D84-AA11-457316EBC83C}"/>
    <cellStyle name="style1616595855220" xfId="40030" xr:uid="{09625F64-D5C2-4D66-968A-6DB26488A342}"/>
    <cellStyle name="style1616595855220 2" xfId="46147" xr:uid="{B30D252E-8069-4DA5-BF9D-8C43DFBEDE79}"/>
    <cellStyle name="style1616595855236" xfId="40039" xr:uid="{F6C76C28-C9A1-4BC4-BE65-FA800979D4B4}"/>
    <cellStyle name="style1616595855236 2" xfId="46155" xr:uid="{109D5942-BDB8-40A6-8CC4-9170FA547B28}"/>
    <cellStyle name="style1616595855268" xfId="40040" xr:uid="{F89F29C9-A804-4152-9FB9-BCB9DFE4787E}"/>
    <cellStyle name="style1616595855268 2" xfId="46156" xr:uid="{64BEBA8E-5BCA-476F-915D-14E94D788EA5}"/>
    <cellStyle name="style1616595855290" xfId="40041" xr:uid="{30DCBA1E-B7FA-404C-8874-DA4C3F45C574}"/>
    <cellStyle name="style1616595855290 2" xfId="46157" xr:uid="{79C57BB0-CE84-422A-8CAF-A897B011F1EB}"/>
    <cellStyle name="style1616595855309" xfId="40042" xr:uid="{9F9FE1F5-E0CA-4014-9A2E-204FA3B34541}"/>
    <cellStyle name="style1616595855309 2" xfId="46158" xr:uid="{0BAB9287-6741-4F71-95A5-93871900FDE9}"/>
    <cellStyle name="style1616595855331" xfId="40049" xr:uid="{A2B05359-75CF-4203-9A2B-4DFB8D56FFCD}"/>
    <cellStyle name="style1616595855331 2" xfId="46165" xr:uid="{3AB817AD-1234-42A0-9577-B18E96EF2696}"/>
    <cellStyle name="style1616595855351" xfId="40061" xr:uid="{432F9E5C-E10C-4551-AEFF-525AFC5B6E6D}"/>
    <cellStyle name="style1616595855351 2" xfId="46177" xr:uid="{106C0F49-BDD4-4F62-946E-7799C63C4194}"/>
    <cellStyle name="style1616595855372" xfId="40050" xr:uid="{EC2FF5A6-E489-44B1-9CE4-0F864DA95B46}"/>
    <cellStyle name="style1616595855372 2" xfId="46166" xr:uid="{E3CD46A5-5CAD-432B-8DB8-DF8EC2C5577F}"/>
    <cellStyle name="style1616595855400" xfId="40062" xr:uid="{E5377B35-4B69-4054-8653-297615D03B19}"/>
    <cellStyle name="style1616595855400 2" xfId="46178" xr:uid="{E18662F8-778F-4ABC-A01F-CA0B6C1377F8}"/>
    <cellStyle name="style1616595855423" xfId="40073" xr:uid="{23D02770-08F7-4488-BEE6-1AF1F7A2E2B7}"/>
    <cellStyle name="style1616595855423 2" xfId="46189" xr:uid="{38B4260D-E66A-4055-A0AC-4AAC0125588B}"/>
    <cellStyle name="style1616595855443" xfId="40074" xr:uid="{AD085049-460A-4F5A-B80E-7547120E08FD}"/>
    <cellStyle name="style1616595855443 2" xfId="46184" xr:uid="{21BD887B-5751-4021-B86F-D2F9A30FA77E}"/>
    <cellStyle name="style1616595855463" xfId="40051" xr:uid="{0FC3EFB9-B13D-4E8D-AA91-EA289A7CFE53}"/>
    <cellStyle name="style1616595855463 2" xfId="46167" xr:uid="{18A7F660-003E-4751-915E-CC2B33077AE4}"/>
    <cellStyle name="style1616595855483" xfId="40052" xr:uid="{4916EF1E-6ED6-4EC3-AE35-F14A1F4D148C}"/>
    <cellStyle name="style1616595855483 2" xfId="46168" xr:uid="{FE7978F9-B73E-4436-80FD-8CAF0C39FC16}"/>
    <cellStyle name="style1616595855514" xfId="40053" xr:uid="{328D2831-8C8F-4994-BAC3-31865B23DDC8}"/>
    <cellStyle name="style1616595855514 2" xfId="46169" xr:uid="{9CC3B582-53AC-4C38-B78D-9909BDD0B43B}"/>
    <cellStyle name="style1616595855534" xfId="40054" xr:uid="{8C43AC8D-6727-491B-924D-8DF4C863B53D}"/>
    <cellStyle name="style1616595855534 2" xfId="46170" xr:uid="{B463A00A-6CA0-4A26-BDE6-4670A59D29EF}"/>
    <cellStyle name="style1616595855554" xfId="40063" xr:uid="{0EB3EC10-3358-41B2-B289-62BC9351EA7A}"/>
    <cellStyle name="style1616595855554 2" xfId="46179" xr:uid="{6B3372BB-BF32-40FC-88BA-3823EDBED990}"/>
    <cellStyle name="style1616595855584" xfId="40064" xr:uid="{D5EA1CCC-8F7D-4FDE-9241-CB70A966FD25}"/>
    <cellStyle name="style1616595855584 2" xfId="46180" xr:uid="{38738269-0B8C-4CC1-8E5E-F2702378BBB1}"/>
    <cellStyle name="style1616595855604" xfId="40065" xr:uid="{85CE8319-E2B3-4335-BA03-ED898CDA6048}"/>
    <cellStyle name="style1616595855604 2" xfId="46181" xr:uid="{43E7A183-9384-4FFD-9D56-BD7539DAB726}"/>
    <cellStyle name="style1616595855628" xfId="40066" xr:uid="{A8671B76-C2D6-400A-8201-7F27BD5AE599}"/>
    <cellStyle name="style1616595855628 2" xfId="46182" xr:uid="{C8249213-FC24-4D0B-9256-0E86BCB86F8E}"/>
    <cellStyle name="style1616595855675" xfId="40075" xr:uid="{01055154-9264-456E-8B53-5D70A916B01E}"/>
    <cellStyle name="style1616595855675 2" xfId="46190" xr:uid="{21E189C3-8903-41F9-8351-A5748D077F06}"/>
    <cellStyle name="style1616595855695" xfId="40076" xr:uid="{E0842C5C-8E04-44F4-865A-58C69772E23E}"/>
    <cellStyle name="style1616595855695 2" xfId="46191" xr:uid="{CB8D4F59-AA7F-43C0-8DAA-0DB55ACEDECA}"/>
    <cellStyle name="style1616595855715" xfId="40077" xr:uid="{94EFF96D-EAE6-4649-883D-B2A46BF88BE9}"/>
    <cellStyle name="style1616595855715 2" xfId="46192" xr:uid="{7CC49ECD-AF43-45DA-B965-48362B5D14C9}"/>
    <cellStyle name="style1616595855745" xfId="40078" xr:uid="{F2B1EF29-ADCF-41F3-9529-B78615F3BF53}"/>
    <cellStyle name="style1616595855745 2" xfId="46193" xr:uid="{FED13046-FE6D-4D4A-B9BE-BDE947A4D56C}"/>
    <cellStyle name="style1616595856564" xfId="40085" xr:uid="{162878E2-CB7A-41EA-A0ED-59667C33045D}"/>
    <cellStyle name="style1616595856564 2" xfId="46208" xr:uid="{2043D637-4FA0-4514-B01C-6FA492302708}"/>
    <cellStyle name="style1616595856584" xfId="40086" xr:uid="{7ABC9603-DC0E-438B-9DF6-44328A3A6A7C}"/>
    <cellStyle name="style1616595856612" xfId="40097" xr:uid="{DFAA0DD0-9436-4012-AC5C-A3EA43D740DF}"/>
    <cellStyle name="style1616595856633" xfId="40098" xr:uid="{913F2E34-E4B2-4CC1-A0B3-E751B98A4E5C}"/>
    <cellStyle name="style1616595856633 2" xfId="46209" xr:uid="{E23B165D-FE77-4F1E-B317-0E811240CD5B}"/>
    <cellStyle name="style1616595856675" xfId="40088" xr:uid="{901EFD63-0526-45FB-9360-438AABC9A67C}"/>
    <cellStyle name="style1616595856675 2" xfId="46200" xr:uid="{1C4F986F-F915-46ED-93F2-F8EE8485BAB5}"/>
    <cellStyle name="style1616595856703" xfId="40089" xr:uid="{B39B6C4A-2DB4-4818-A6F1-C15775FD7743}"/>
    <cellStyle name="style1616595856703 2" xfId="46201" xr:uid="{BA6617C5-CDDB-48EE-A318-24BD9F5C405C}"/>
    <cellStyle name="style1616595856723" xfId="40087" xr:uid="{2594155D-B16E-4CAC-AFA7-641C0B2373EA}"/>
    <cellStyle name="style1616595856723 2" xfId="46199" xr:uid="{3B4DBD74-70AB-441D-AD84-F199BBF5C4DB}"/>
    <cellStyle name="style1616595856746" xfId="40090" xr:uid="{14C2DD1D-8153-453F-82ED-0943C7C02809}"/>
    <cellStyle name="style1616595856746 2" xfId="46202" xr:uid="{93C52D68-7124-4EF5-8545-6F11C66984BF}"/>
    <cellStyle name="style1616595856766" xfId="40099" xr:uid="{30630722-9060-4541-8605-8877A11B83C3}"/>
    <cellStyle name="style1616595856766 2" xfId="46210" xr:uid="{0C1DD122-6859-45F2-AF11-F835A25A0DDB}"/>
    <cellStyle name="style1616595856784" xfId="40100" xr:uid="{4D2CEE61-058D-4900-A23E-C9FCDE948D7F}"/>
    <cellStyle name="style1616595856784 2" xfId="46211" xr:uid="{529B9299-C17A-4EF7-A627-4C320353741F}"/>
    <cellStyle name="style1616595856806" xfId="40101" xr:uid="{81C44D39-25E7-425C-BA56-72C83D4FD3EB}"/>
    <cellStyle name="style1616595856806 2" xfId="46212" xr:uid="{C471D1DF-06A8-4B61-8610-5321B180F657}"/>
    <cellStyle name="style1616595856827" xfId="40102" xr:uid="{A13FA0E2-7763-4AD2-ACC3-9B6A71AA0691}"/>
    <cellStyle name="style1616595856827 2" xfId="46213" xr:uid="{5E6A9565-6784-463B-AD2C-59E8B91B204E}"/>
    <cellStyle name="style1616595856847" xfId="40109" xr:uid="{A9B2EBC5-8F88-43B9-B2C4-52AEFF15FB89}"/>
    <cellStyle name="style1616595856847 2" xfId="46220" xr:uid="{68919D69-3D47-4847-AFEB-D93B9A1E49BB}"/>
    <cellStyle name="style1616595856878" xfId="40121" xr:uid="{E05DF66A-6C9F-4DEC-B0E2-865C938442C5}"/>
    <cellStyle name="style1616595856878 2" xfId="46232" xr:uid="{3FFC8F07-50B1-476B-908D-960FFE2B7010}"/>
    <cellStyle name="style1616595856898" xfId="40133" xr:uid="{111C4381-F123-465F-A85E-DC14091D8F4A}"/>
    <cellStyle name="style1616595856918" xfId="40110" xr:uid="{F0EF4143-36AC-4A93-AC42-607F96B98F7E}"/>
    <cellStyle name="style1616595856918 2" xfId="46221" xr:uid="{25BD40F0-8438-4AAC-9983-0C323A41D17A}"/>
    <cellStyle name="style1616595856947" xfId="40122" xr:uid="{582A80B1-7127-49D6-9F4B-C4CEE71B93C7}"/>
    <cellStyle name="style1616595856947 2" xfId="46233" xr:uid="{AD105C4C-45D7-4DA3-ABB8-736F1F67772C}"/>
    <cellStyle name="style1616595856969" xfId="40134" xr:uid="{6F0BBFCF-D879-44DD-96E5-280DEEE2E548}"/>
    <cellStyle name="style1616595856989" xfId="40111" xr:uid="{96F86E14-E8FE-4577-9575-23AF8F145FBB}"/>
    <cellStyle name="style1616595856989 2" xfId="46222" xr:uid="{0963865D-7DBF-405B-9000-C3A7963CA31D}"/>
    <cellStyle name="style1616595857017" xfId="40112" xr:uid="{9EFD2FF2-FE35-4791-A1AF-6B4D4B3DD4CD}"/>
    <cellStyle name="style1616595857017 2" xfId="46223" xr:uid="{D46A723E-4C04-4AA1-ACE9-D1BFBC01B300}"/>
    <cellStyle name="style1616595857037" xfId="40113" xr:uid="{A4C61E28-687B-45A7-BE4E-6FC77980BE68}"/>
    <cellStyle name="style1616595857037 2" xfId="46224" xr:uid="{3CCDFA54-F6C9-4B62-BBDB-BB04CC58A39A}"/>
    <cellStyle name="style1616595857060" xfId="40114" xr:uid="{B15565DF-CA80-46AC-A058-FD0B43E0D7D4}"/>
    <cellStyle name="style1616595857060 2" xfId="46225" xr:uid="{6C091162-D98E-40BA-9BA3-AA89979E1998}"/>
    <cellStyle name="style1616595857080" xfId="40123" xr:uid="{3141BD79-BB1E-493F-A351-BF0C2B071685}"/>
    <cellStyle name="style1616595857080 2" xfId="46234" xr:uid="{54E512FA-750E-4ECC-B62F-1FC4B64A70BC}"/>
    <cellStyle name="style1616595857100" xfId="40124" xr:uid="{D7BEA74E-E197-4B66-973D-65C94381B745}"/>
    <cellStyle name="style1616595857100 2" xfId="46235" xr:uid="{9D4748A5-A42D-436F-A543-2F88F1406426}"/>
    <cellStyle name="style1616595857118" xfId="40125" xr:uid="{E6558FDB-3C77-48BD-96B9-C54DB8728926}"/>
    <cellStyle name="style1616595857118 2" xfId="46236" xr:uid="{1D210CF8-E9E5-45CA-8117-BA76E138393E}"/>
    <cellStyle name="style1616595857134" xfId="40126" xr:uid="{20C2822F-6594-4314-8B0F-F44A8C9E7ED6}"/>
    <cellStyle name="style1616595857134 2" xfId="46237" xr:uid="{4432F309-1E4E-43EB-93AF-D4E3EADD068B}"/>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36 2" xfId="46247" xr:uid="{D6FC943F-41E1-46D2-9423-A5F6419CE99E}"/>
    <cellStyle name="style1616595858364" xfId="40140" xr:uid="{8E3771C4-DF1C-470B-868F-4DA06605E727}"/>
    <cellStyle name="style1616595858364 2" xfId="46238" xr:uid="{F1643BC0-2808-4FAF-B4D2-B1495B44EAF2}"/>
    <cellStyle name="style1616595858380" xfId="40151" xr:uid="{C9DFC7BF-0B15-47F0-8692-1F729EABD771}"/>
    <cellStyle name="style1616595858396" xfId="40152" xr:uid="{058D98EC-8145-45E2-A6A3-8EF9D78989F0}"/>
    <cellStyle name="style1616595858396 2" xfId="46248" xr:uid="{AFA1E0D4-D1A8-404D-BBAE-DA15F342AE19}"/>
    <cellStyle name="style1616595858443" xfId="40142" xr:uid="{036C2D7F-E9CA-44DF-80D6-591DABF6E80E}"/>
    <cellStyle name="style1616595858443 2" xfId="46240" xr:uid="{F754F445-2FA9-4C7C-9E4E-BA611DC47031}"/>
    <cellStyle name="style1616595858465" xfId="40143" xr:uid="{CDA93DA0-6416-4B17-9457-A8D7263F0711}"/>
    <cellStyle name="style1616595858465 2" xfId="46241" xr:uid="{4F4DBCB3-3B91-4E0A-BA0A-C54A0A42E161}"/>
    <cellStyle name="style1616595858480" xfId="40141" xr:uid="{6CC9BD5C-67B6-4955-A922-01478D4F4436}"/>
    <cellStyle name="style1616595858480 2" xfId="46239" xr:uid="{A96D05DC-F5E5-4700-B1DE-DE00A5873736}"/>
    <cellStyle name="style1616595858512" xfId="40144" xr:uid="{AFAAAAB5-D3D7-48B2-8935-9EE3A85023CC}"/>
    <cellStyle name="style1616595858512 2" xfId="46242" xr:uid="{A40A7E68-429A-45AC-B310-E9D1E587BC27}"/>
    <cellStyle name="style1616595858527" xfId="40153" xr:uid="{A06BB3E6-4D58-4E13-91B5-629F2F2159C5}"/>
    <cellStyle name="style1616595858527 2" xfId="46249" xr:uid="{B35F9AC7-B794-403F-848E-BA046CBAE6EA}"/>
    <cellStyle name="style1616595858558" xfId="40154" xr:uid="{A6F0AA85-4A1C-4C19-871F-D1F472ADF762}"/>
    <cellStyle name="style1616595858558 2" xfId="46250" xr:uid="{FA44E18D-7A8A-4305-989F-6CC9CC8850A3}"/>
    <cellStyle name="style1616595858581" xfId="40155" xr:uid="{D4A1B25D-6960-42AB-A591-937CC6669A76}"/>
    <cellStyle name="style1616595858581 2" xfId="46251" xr:uid="{BA0AE19D-7375-46EE-9568-8DFF448175F8}"/>
    <cellStyle name="style1616595858596" xfId="40156" xr:uid="{FEBD8281-62EB-4E69-A6B3-DB764A35016A}"/>
    <cellStyle name="style1616595858596 2" xfId="46252" xr:uid="{D4B2BA9A-B838-42E8-BCA8-8ED413C98FF7}"/>
    <cellStyle name="style1616595858612" xfId="40163" xr:uid="{345CBE8D-46EC-4B49-BFA6-175E591484D6}"/>
    <cellStyle name="style1616595858612 2" xfId="46259" xr:uid="{95D49E22-D6AB-4115-A316-F85FF243260C}"/>
    <cellStyle name="style1616595858643" xfId="40175" xr:uid="{250DBDDD-8E05-4C55-8E08-98109A0931E4}"/>
    <cellStyle name="style1616595858643 2" xfId="46271" xr:uid="{934BD887-AA76-4E8F-A0A4-7DF66703D1FC}"/>
    <cellStyle name="style1616595858675" xfId="40164" xr:uid="{4F8BEEB2-B4F4-4006-BEE9-E153F0BF1A6A}"/>
    <cellStyle name="style1616595858675 2" xfId="46260" xr:uid="{5CC2F37A-41A0-45F1-8311-3F40FB48C22B}"/>
    <cellStyle name="style1616595858698" xfId="40176" xr:uid="{B5A9928C-C83F-4E56-83D5-3813FBCF1389}"/>
    <cellStyle name="style1616595858698 2" xfId="46272" xr:uid="{F45BFE69-1628-4E59-8589-6D7C1C8F4CC4}"/>
    <cellStyle name="style1616595858718" xfId="40187" xr:uid="{877F26DB-7033-4B09-8584-7E9A54415F2A}"/>
    <cellStyle name="style1616595858718 2" xfId="46283" xr:uid="{A4655408-CF85-47F0-9328-6BCD57197E99}"/>
    <cellStyle name="style1616595858738" xfId="40188" xr:uid="{E3240738-BF1A-4370-9849-2D20A28BB7E4}"/>
    <cellStyle name="style1616595858738 2" xfId="46284" xr:uid="{7E2B5C53-4424-4AF5-95DA-2E29ABDD23A8}"/>
    <cellStyle name="style1616595858758" xfId="40165" xr:uid="{C626AD2A-E3B0-40C2-8A40-B8B660E3EF21}"/>
    <cellStyle name="style1616595858758 2" xfId="46261" xr:uid="{ED814CF2-7EF9-49A9-B11B-245B1BC2DE82}"/>
    <cellStyle name="style1616595858787" xfId="40166" xr:uid="{E5A1289A-1167-489C-B39A-1193991DA02F}"/>
    <cellStyle name="style1616595858787 2" xfId="46262" xr:uid="{584144F4-C7C3-45C4-852F-188C76180A56}"/>
    <cellStyle name="style1616595858807" xfId="40167" xr:uid="{A72A0DA6-7E3E-4956-BBC3-E59426371D13}"/>
    <cellStyle name="style1616595858807 2" xfId="46263" xr:uid="{3330DC97-4E34-4FA3-9512-45392EB71760}"/>
    <cellStyle name="style1616595858829" xfId="40168" xr:uid="{B14F3F26-8F29-4079-BDC9-4C92A36DD8CA}"/>
    <cellStyle name="style1616595858829 2" xfId="46264" xr:uid="{10274C91-A10E-4F2B-9465-13970C9E6742}"/>
    <cellStyle name="style1616595858849" xfId="40177" xr:uid="{D61AE664-6EEF-4F88-8ED3-C698D1143373}"/>
    <cellStyle name="style1616595858849 2" xfId="46273" xr:uid="{AE7D2915-20EB-431A-A29C-0F38FEAF4629}"/>
    <cellStyle name="style1616595858870" xfId="40178" xr:uid="{094E6976-687C-49F4-818D-2A3D2A16079C}"/>
    <cellStyle name="style1616595858870 2" xfId="46274" xr:uid="{12B1F246-B45F-453D-9E6F-B75406340E14}"/>
    <cellStyle name="style1616595858890" xfId="40179" xr:uid="{DDF21BB4-BA20-472C-AE07-1F939A43B534}"/>
    <cellStyle name="style1616595858890 2" xfId="46275" xr:uid="{9556B3FA-ECA6-4FB0-8C49-23A2A3283A7C}"/>
    <cellStyle name="style1616595858910" xfId="40180" xr:uid="{877C1936-749B-4FD6-ACA7-230AAA8681AF}"/>
    <cellStyle name="style1616595858910 2" xfId="46276" xr:uid="{251240BF-850A-4780-9B56-2AE0390972DE}"/>
    <cellStyle name="style1616595858941" xfId="40189" xr:uid="{ADD24254-7449-4B0E-98AE-214A9B0E4B14}"/>
    <cellStyle name="style1616595858941 2" xfId="46285" xr:uid="{23B0A7ED-AA24-4132-A47E-B3B1B366C77A}"/>
    <cellStyle name="style1616595858961" xfId="40190" xr:uid="{C4B7C70C-B155-4E0C-ACA3-6C661AA199FF}"/>
    <cellStyle name="style1616595858961 2" xfId="46286" xr:uid="{563846AD-BC1B-4FBD-AF98-CC9D3A2E3804}"/>
    <cellStyle name="style1616595858981" xfId="40191" xr:uid="{9D27E82E-66F5-4B3A-B048-FE7DFF960164}"/>
    <cellStyle name="style1616595858981 2" xfId="46287" xr:uid="{55AAA021-ADAB-41F2-908B-E6D4A31C273D}"/>
    <cellStyle name="style1616595859010" xfId="40192" xr:uid="{506938EA-964D-4404-A76D-AF947C712C27}"/>
    <cellStyle name="style1616595859010 2" xfId="46288" xr:uid="{350CD390-6C8F-4581-88EF-6DFD7EFCE542}"/>
    <cellStyle name="style1616595860033" xfId="40199" xr:uid="{CAB492DF-B491-4811-9B30-29AC2288ECB6}"/>
    <cellStyle name="style1616595860033 2" xfId="46304" xr:uid="{6DBCFCC6-B971-45A6-A8EE-AFC6AAB15B93}"/>
    <cellStyle name="style1616595860053" xfId="40200" xr:uid="{22670980-F63E-43D6-9571-BCBD3235FB41}"/>
    <cellStyle name="style1616595860053 2" xfId="46295" xr:uid="{D454F8B1-B7F1-482C-A14E-7433DD2B4AEE}"/>
    <cellStyle name="style1616595860074" xfId="40211" xr:uid="{90DEB5EE-A0A5-4F9E-AF08-435582B9EAC2}"/>
    <cellStyle name="style1616595860094" xfId="40212" xr:uid="{28A1A44B-C242-4C91-BBA0-ED9C7D3CB2CD}"/>
    <cellStyle name="style1616595860094 2" xfId="46305" xr:uid="{B80B8714-58DC-4ABB-A3DE-308ACE4F5516}"/>
    <cellStyle name="style1616595860144" xfId="40202" xr:uid="{4AAA6078-603D-4F70-9B04-30A86557EA28}"/>
    <cellStyle name="style1616595860144 2" xfId="46297" xr:uid="{84A7CD14-3D22-4ADC-A1AF-4E9FF6AB806B}"/>
    <cellStyle name="style1616595860164" xfId="40203" xr:uid="{A9CB15D3-AF02-45AC-AD99-E043234CFBB1}"/>
    <cellStyle name="style1616595860164 2" xfId="46298" xr:uid="{5135CC2C-8BB1-46C4-9968-0D18C5C4138A}"/>
    <cellStyle name="style1616595860184" xfId="40201" xr:uid="{5085B87B-A0B6-4E55-9D86-34B56086BBA7}"/>
    <cellStyle name="style1616595860184 2" xfId="46296" xr:uid="{8123EAEF-790B-461C-B03C-193FB2A6AF3A}"/>
    <cellStyle name="style1616595860205" xfId="40204" xr:uid="{DC059A70-EFDF-4745-86F2-C11CD1EDC3FB}"/>
    <cellStyle name="style1616595860205 2" xfId="46299" xr:uid="{C6055E58-03AC-435B-A5C0-9593526D9925}"/>
    <cellStyle name="style1616595860225" xfId="40213" xr:uid="{90459152-B01A-4F35-B361-12018FCB3113}"/>
    <cellStyle name="style1616595860225 2" xfId="46306" xr:uid="{A4C03D91-AA07-4F82-B82B-CD63E07EA3F4}"/>
    <cellStyle name="style1616595860245" xfId="40214" xr:uid="{E9D52C89-7B9F-428B-B15F-B42BC66C60D2}"/>
    <cellStyle name="style1616595860245 2" xfId="46307" xr:uid="{4F305A29-E430-4FED-8E15-B25BB222C8D4}"/>
    <cellStyle name="style1616595860266" xfId="40215" xr:uid="{C39059AF-277B-4DF4-94A5-067B8071132A}"/>
    <cellStyle name="style1616595860266 2" xfId="46308" xr:uid="{A6BB5817-C155-49A2-B13B-28D724311261}"/>
    <cellStyle name="style1616595860286" xfId="40216" xr:uid="{9875AF33-2BBD-40A7-8BEA-119DCF977147}"/>
    <cellStyle name="style1616595860286 2" xfId="46309" xr:uid="{8B56906B-4FC4-4778-9C2D-2E81006C3314}"/>
    <cellStyle name="style1616595860316" xfId="40223" xr:uid="{53761CDB-41DE-4409-A5DA-10F05E4CE5CF}"/>
    <cellStyle name="style1616595860316 2" xfId="46316" xr:uid="{760DB35F-3AA4-4EB7-ABF8-EC37DCECFC8F}"/>
    <cellStyle name="style1616595860336" xfId="40235" xr:uid="{6A113651-866D-4BE2-B74E-E588B482074F}"/>
    <cellStyle name="style1616595860336 2" xfId="46328" xr:uid="{150C37FF-38C8-479B-A313-D8506313568D}"/>
    <cellStyle name="style1616595860356" xfId="40224" xr:uid="{B6785BEA-E60C-41FB-9145-550BA128A434}"/>
    <cellStyle name="style1616595860356 2" xfId="46317" xr:uid="{011E8E7C-6DED-4E71-A641-7625AF3FE7D7}"/>
    <cellStyle name="style1616595860377" xfId="40236" xr:uid="{380A0E76-5E4C-4441-A23A-F8FD21AAC58D}"/>
    <cellStyle name="style1616595860377 2" xfId="46329" xr:uid="{F5FF619A-8394-487C-9703-4C82F0BCB577}"/>
    <cellStyle name="style1616595860397" xfId="40247" xr:uid="{198EB089-A95E-4228-8246-A3D4DC741274}"/>
    <cellStyle name="style1616595860397 2" xfId="46340" xr:uid="{29A55067-1A0F-4E1E-88DE-EE5E077C511B}"/>
    <cellStyle name="style1616595860417" xfId="40248" xr:uid="{BC9F9567-ACF2-4FAD-8C77-53C88E04E6CF}"/>
    <cellStyle name="style1616595860417 2" xfId="46341" xr:uid="{B6F8EC6A-EE24-44C2-A4E9-D98A528641E6}"/>
    <cellStyle name="style1616595860438" xfId="40225" xr:uid="{1DAAAE75-D1B3-4C3B-BD65-23DE014B5E41}"/>
    <cellStyle name="style1616595860438 2" xfId="46318" xr:uid="{F56AD264-F3A5-481F-B791-B63B05195F84}"/>
    <cellStyle name="style1616595860466" xfId="40226" xr:uid="{E9DECF46-65AA-4E1C-AC9B-04923C87B8ED}"/>
    <cellStyle name="style1616595860466 2" xfId="46319" xr:uid="{9FCDC84D-AD0F-419A-95F8-B2843D83960C}"/>
    <cellStyle name="style1616595860488" xfId="40227" xr:uid="{2E62D09F-1CAD-409E-866D-2F0DD911F31F}"/>
    <cellStyle name="style1616595860488 2" xfId="46320" xr:uid="{B4164EBA-9697-4E0E-81BA-C498B8075C7B}"/>
    <cellStyle name="style1616595860508" xfId="40228" xr:uid="{A26845C0-EAC8-477A-9E55-4C934C8CA4BA}"/>
    <cellStyle name="style1616595860508 2" xfId="46321" xr:uid="{4676B883-6C8A-4B10-ADBB-4F0BDE98C3B4}"/>
    <cellStyle name="style1616595860536" xfId="40237" xr:uid="{2BB0C20A-56CE-4741-B6B1-F2E6209CADB6}"/>
    <cellStyle name="style1616595860536 2" xfId="46330" xr:uid="{62640138-2F27-4B1E-A175-C41AA2037ADF}"/>
    <cellStyle name="style1616595860556" xfId="40238" xr:uid="{DA56A60B-7576-4380-916A-DA3F3824B2E9}"/>
    <cellStyle name="style1616595860556 2" xfId="46331" xr:uid="{1604DAA1-73AB-4595-BBE8-1D76CF6A719B}"/>
    <cellStyle name="style1616595860580" xfId="40239" xr:uid="{BFA76421-DBDC-49AD-BD7F-DD1160ED1FFA}"/>
    <cellStyle name="style1616595860580 2" xfId="46332" xr:uid="{7688B5F5-6C3E-4F01-AD38-196570F7B421}"/>
    <cellStyle name="style1616595860599" xfId="40240" xr:uid="{289EB990-B91B-4E16-AEF8-6006536F1A62}"/>
    <cellStyle name="style1616595860599 2" xfId="46333" xr:uid="{4FF2796C-96E2-471C-8CEC-EF776F8F80AE}"/>
    <cellStyle name="style1616595860649" xfId="40249" xr:uid="{3D2B4265-9E11-4C3E-935B-625762EDF413}"/>
    <cellStyle name="style1616595860649 2" xfId="46342" xr:uid="{53D8D35E-9163-4C70-BF95-E1332FDDB968}"/>
    <cellStyle name="style1616595860678" xfId="40250" xr:uid="{F2E9D1BA-6C99-4F01-A8AD-A54BF3821DA0}"/>
    <cellStyle name="style1616595860678 2" xfId="46343" xr:uid="{75CCAD84-8154-4361-B8AE-7DF412388E2E}"/>
    <cellStyle name="style1616595860698" xfId="40251" xr:uid="{539DD816-3E18-469F-8337-4E282398EF43}"/>
    <cellStyle name="style1616595860698 2" xfId="46344" xr:uid="{4EC622AF-4D47-4870-A0D2-8065A90B0C04}"/>
    <cellStyle name="style1616595860720" xfId="40252" xr:uid="{6A99FC33-460E-4591-9BA2-F26733EAA57C}"/>
    <cellStyle name="style1616595860720 2" xfId="46345" xr:uid="{3806857A-42CC-4760-86F0-38D291C3B93B}"/>
    <cellStyle name="style1616595861509" xfId="40145" xr:uid="{4DBD29FF-0F8B-45C6-A60D-95BD04037DBC}"/>
    <cellStyle name="style1616595861509 2" xfId="46253" xr:uid="{30A73231-3AE6-43F0-AF22-D42E32098C70}"/>
    <cellStyle name="style1616595861537" xfId="40146" xr:uid="{B267EDE2-DF28-4C59-90CD-E25FD0DC5EC9}"/>
    <cellStyle name="style1616595861557" xfId="40157" xr:uid="{7E01E9A3-DCEC-4222-A27F-747B8A05F909}"/>
    <cellStyle name="style1616595861577" xfId="40158" xr:uid="{6D4ED842-EF5E-47C7-A100-2B3B7485E9B2}"/>
    <cellStyle name="style1616595861577 2" xfId="46254" xr:uid="{E046D137-B743-416C-B8A7-E6D509797F38}"/>
    <cellStyle name="style1616595861624" xfId="40148" xr:uid="{606FAEC8-5AF1-4122-A8EC-FB3840BF68EC}"/>
    <cellStyle name="style1616595861624 2" xfId="46244" xr:uid="{3411876E-9135-4749-8AEC-75411A8BE095}"/>
    <cellStyle name="style1616595861640" xfId="40149" xr:uid="{25F9D5D2-DDB4-4BA9-B55A-8EF4749970BC}"/>
    <cellStyle name="style1616595861640 2" xfId="46245" xr:uid="{07A57E04-F3A4-4C78-943A-D72F100E97E3}"/>
    <cellStyle name="style1616595861671" xfId="40147" xr:uid="{F96FA21F-285F-4EDA-9BE4-3B134DE22AAE}"/>
    <cellStyle name="style1616595861671 2" xfId="46243" xr:uid="{4137379B-4EC9-4FF2-B27C-C9E35F22086B}"/>
    <cellStyle name="style1616595861693" xfId="40150" xr:uid="{67F67509-4C74-44DB-AEBD-E36A6B816A2C}"/>
    <cellStyle name="style1616595861693 2" xfId="46246" xr:uid="{D44257A7-3A4D-4626-A7B6-6CAF246E4BC0}"/>
    <cellStyle name="style1616595861709" xfId="40159" xr:uid="{3D22D5D9-053D-4D81-9FAA-6C6CC0221E29}"/>
    <cellStyle name="style1616595861709 2" xfId="46255" xr:uid="{0D2C2220-11E6-4276-968C-F2A3D3DEDCF6}"/>
    <cellStyle name="style1616595861740" xfId="40160" xr:uid="{CA94C47C-5C59-4553-8BC9-2544287F588C}"/>
    <cellStyle name="style1616595861740 2" xfId="46256" xr:uid="{21241965-0AA7-47D3-B648-2283E0B6B636}"/>
    <cellStyle name="style1616595861756" xfId="40161" xr:uid="{929C80E5-08FE-4AD8-8375-9CED5C799D9E}"/>
    <cellStyle name="style1616595861756 2" xfId="46257" xr:uid="{41FD9F28-C680-4C20-9A90-595A4056774B}"/>
    <cellStyle name="style1616595861778" xfId="40162" xr:uid="{CF2CA59F-673E-4DCA-8000-38E232535EE8}"/>
    <cellStyle name="style1616595861778 2" xfId="46258" xr:uid="{E0097555-5598-44F6-A407-4DDDB24AC1FB}"/>
    <cellStyle name="style1616595861809" xfId="40169" xr:uid="{622B4E3B-8546-4738-9D8D-D5EA6D9A54FD}"/>
    <cellStyle name="style1616595861809 2" xfId="46265" xr:uid="{5ED6E644-3FA6-4BA1-8BBF-CD6D367BBA59}"/>
    <cellStyle name="style1616595861825" xfId="40181" xr:uid="{6449F60A-6D08-4736-BB60-37703C2611F2}"/>
    <cellStyle name="style1616595861825 2" xfId="46277" xr:uid="{D9E879DE-2915-4B68-814A-4989E88E74F0}"/>
    <cellStyle name="style1616595861856" xfId="40170" xr:uid="{7A9A4EA5-4801-4A98-AA2D-83B244F94B16}"/>
    <cellStyle name="style1616595861856 2" xfId="46266" xr:uid="{D47D0947-0C56-472D-9ED3-40C4AD04BD6F}"/>
    <cellStyle name="style1616595861878" xfId="40182" xr:uid="{996293BC-D8EC-4BB4-B57C-E0A7362219FF}"/>
    <cellStyle name="style1616595861878 2" xfId="46278" xr:uid="{60B928C4-FE6B-4161-BAB8-F2F114691371}"/>
    <cellStyle name="style1616595861894" xfId="40193" xr:uid="{6BDD9074-700C-4F7C-9F90-835036956911}"/>
    <cellStyle name="style1616595861894 2" xfId="46289" xr:uid="{42498A72-D551-4330-9470-75CDC90B4B85}"/>
    <cellStyle name="style1616595861925" xfId="40194" xr:uid="{74C11E3A-91B4-46E6-B7C3-7FC31800E7B3}"/>
    <cellStyle name="style1616595861925 2" xfId="46290" xr:uid="{0E55D107-127F-4847-AACB-0E1FA2676D02}"/>
    <cellStyle name="style1616595861940" xfId="40171" xr:uid="{D9C1786A-ED93-4C71-BDA4-2DC6A8839B3A}"/>
    <cellStyle name="style1616595861940 2" xfId="46267" xr:uid="{15E9FF3D-A699-4071-B749-96FC93126420}"/>
    <cellStyle name="style1616595861972" xfId="40172" xr:uid="{6497A2A0-61C8-4BC3-BB90-83976AFE09F9}"/>
    <cellStyle name="style1616595861972 2" xfId="46268" xr:uid="{9DED4180-7950-48F2-AC92-E69323EA7C05}"/>
    <cellStyle name="style1616595861994" xfId="40173" xr:uid="{A2F6EF8C-4118-4558-9184-8A7B2239DA02}"/>
    <cellStyle name="style1616595861994 2" xfId="46269" xr:uid="{22101737-A19B-49CE-9A5A-059D1AD05CB3}"/>
    <cellStyle name="style1616595862009" xfId="40174" xr:uid="{19AB5B40-129B-4C45-BED6-68B132E7F02A}"/>
    <cellStyle name="style1616595862009 2" xfId="46270" xr:uid="{D948D557-22DA-40C4-AD9A-EF349B0AA220}"/>
    <cellStyle name="style1616595862025" xfId="40183" xr:uid="{8F3C016D-0931-4978-AD4E-B44466623232}"/>
    <cellStyle name="style1616595862025 2" xfId="46279" xr:uid="{B8346FAA-067B-4B33-94BF-2B806A9DE75C}"/>
    <cellStyle name="style1616595862056" xfId="40184" xr:uid="{56B3AB7A-8122-439D-9AB2-16F294D736F5}"/>
    <cellStyle name="style1616595862056 2" xfId="46280" xr:uid="{E95C74BB-0EB4-4A84-BD99-06B9CFC9E89C}"/>
    <cellStyle name="style1616595862078" xfId="40185" xr:uid="{C0B74E22-85B9-467D-AB06-2316BAC64F0F}"/>
    <cellStyle name="style1616595862078 2" xfId="46281" xr:uid="{020967C1-AF0D-4988-927B-49A667F90A9E}"/>
    <cellStyle name="style1616595862094" xfId="40186" xr:uid="{FB2B88F2-793B-4493-B7CD-BFFE5532850F}"/>
    <cellStyle name="style1616595862094 2" xfId="46282" xr:uid="{88AFC0DE-98C0-4A1D-8853-E67D9077F749}"/>
    <cellStyle name="style1616595862125" xfId="40195" xr:uid="{8C4AD949-2C51-4075-A150-1C5A55F7DC2E}"/>
    <cellStyle name="style1616595862125 2" xfId="46291" xr:uid="{04CE7C70-6289-44C1-BF08-2B7E1AD0A3DE}"/>
    <cellStyle name="style1616595862141" xfId="40196" xr:uid="{9A157655-D0CB-4DB1-9302-50978F6FCE50}"/>
    <cellStyle name="style1616595862141 2" xfId="46292" xr:uid="{5E40701D-901A-46B9-A058-CB103619C3D7}"/>
    <cellStyle name="style1616595862157" xfId="40197" xr:uid="{0C26CEDE-E33E-4FB6-B39B-66C4E3053BAA}"/>
    <cellStyle name="style1616595862157 2" xfId="46293" xr:uid="{13574C64-A10B-4F3D-8E69-519E5F00AC61}"/>
    <cellStyle name="style1616595862179" xfId="40198" xr:uid="{926A849E-B156-4C9B-8C4F-9AC588C7D05B}"/>
    <cellStyle name="style1616595862179 2" xfId="46294" xr:uid="{7DB210FD-82EF-4CB6-A77D-6613852D983A}"/>
    <cellStyle name="style1616595863164" xfId="40205" xr:uid="{972B0180-F750-49CB-BD7F-36E4FC08B93C}"/>
    <cellStyle name="style1616595863164 2" xfId="46310" xr:uid="{8CC4F2CB-5D35-4DA4-B97A-C34C2884B3E5}"/>
    <cellStyle name="style1616595863185" xfId="40206" xr:uid="{862A1144-DB9C-4B9C-942E-413C6642C8BC}"/>
    <cellStyle name="style1616595863205" xfId="40217" xr:uid="{33C25CBB-555B-4D40-A139-A590AFEDECBA}"/>
    <cellStyle name="style1616595863233" xfId="40218" xr:uid="{ED8F5142-8477-422F-B873-8D44F6D59D25}"/>
    <cellStyle name="style1616595863233 2" xfId="46311" xr:uid="{0E78DC53-C6CD-4DA4-B543-9E18379BB118}"/>
    <cellStyle name="style1616595863273" xfId="40208" xr:uid="{932AE1F3-00A5-4CD6-9B4B-D2293D284BAD}"/>
    <cellStyle name="style1616595863273 2" xfId="46301" xr:uid="{BCD03E21-5629-44A2-B84E-775068E88E5E}"/>
    <cellStyle name="style1616595863296" xfId="40209" xr:uid="{C55554C2-D8DC-4357-83A8-FDA31A1EFB4F}"/>
    <cellStyle name="style1616595863296 2" xfId="46302" xr:uid="{358F6DBF-73C1-4B1C-A7CF-30F78A71957D}"/>
    <cellStyle name="style1616595863316" xfId="40207" xr:uid="{F72C6DB2-5143-4AA7-A1A7-87D115327AF5}"/>
    <cellStyle name="style1616595863316 2" xfId="46300" xr:uid="{1DDFAEB3-3B99-4F92-A43D-99474B2A36DB}"/>
    <cellStyle name="style1616595863336" xfId="40210" xr:uid="{66A45EE0-FAB8-4BF7-A829-1F8EA1060422}"/>
    <cellStyle name="style1616595863336 2" xfId="46303" xr:uid="{AF9BAC59-B19A-43D5-A82C-C910F521D5E3}"/>
    <cellStyle name="style1616595863356" xfId="40219" xr:uid="{59D165E2-BA4F-4B13-B61C-B4EDD8C262CF}"/>
    <cellStyle name="style1616595863356 2" xfId="46312" xr:uid="{C7064A1E-F3AE-446B-86CE-3482070F6558}"/>
    <cellStyle name="style1616595863376" xfId="40220" xr:uid="{7B2CBB77-7946-46F2-9793-DBA71A7A90F9}"/>
    <cellStyle name="style1616595863376 2" xfId="46313" xr:uid="{25320A89-DBF8-46DA-BED2-F92C0456B5FF}"/>
    <cellStyle name="style1616595863396" xfId="40221" xr:uid="{A9F2A657-71F1-4E5D-BF62-49A2D6B3FEB2}"/>
    <cellStyle name="style1616595863396 2" xfId="46314" xr:uid="{F2C2A35B-20C0-4F2A-8823-DCEC3E66C324}"/>
    <cellStyle name="style1616595863425" xfId="40222" xr:uid="{F360A61E-C752-4782-AD9C-F81885125AC2}"/>
    <cellStyle name="style1616595863425 2" xfId="46315" xr:uid="{47C76537-CF87-4A93-88B1-89027C2ACC1D}"/>
    <cellStyle name="style1616595863445" xfId="40229" xr:uid="{AEAB6F1F-BEED-4299-A882-46A8E7FD04CC}"/>
    <cellStyle name="style1616595863445 2" xfId="46322" xr:uid="{404706A0-89E6-4465-A7BA-385FCC640B61}"/>
    <cellStyle name="style1616595863467" xfId="40241" xr:uid="{06421D51-9B2A-4697-86A0-ADCA662F3B60}"/>
    <cellStyle name="style1616595863467 2" xfId="46334" xr:uid="{BFB99DC5-A266-4FD6-8968-0DBC21B45B34}"/>
    <cellStyle name="style1616595863488" xfId="40230" xr:uid="{8CFB66F0-D9A1-44A6-A435-665853DAD95C}"/>
    <cellStyle name="style1616595863488 2" xfId="46323" xr:uid="{83295102-A23A-4D71-832C-C38D305F5D83}"/>
    <cellStyle name="style1616595863508" xfId="40242" xr:uid="{48E773CD-A053-456A-9DFD-F81615B1DF98}"/>
    <cellStyle name="style1616595863508 2" xfId="46335" xr:uid="{F845887E-9B4A-4302-832D-0A39924EF3D4}"/>
    <cellStyle name="style1616595863536" xfId="40253" xr:uid="{F89FA4EE-2A1F-4DCA-87B5-72359F456D9E}"/>
    <cellStyle name="style1616595863536 2" xfId="46346" xr:uid="{C6125301-F763-49FC-8EB1-1E353E220392}"/>
    <cellStyle name="style1616595863556" xfId="40254" xr:uid="{FAC83ED2-CDC6-4FE4-A8C9-81A51C31FD8C}"/>
    <cellStyle name="style1616595863556 2" xfId="46347" xr:uid="{FF7A92E1-CEAA-429F-B2C4-0D0B82836A75}"/>
    <cellStyle name="style1616595863579" xfId="40231" xr:uid="{04E83A2F-4124-41FA-BD70-070376A967BD}"/>
    <cellStyle name="style1616595863579 2" xfId="46324" xr:uid="{8B536633-889B-43B1-85E2-8F7989D30913}"/>
    <cellStyle name="style1616595863599" xfId="40232" xr:uid="{E3CA2A84-D73E-43F5-8125-736FCDD7FB99}"/>
    <cellStyle name="style1616595863599 2" xfId="46325" xr:uid="{22FF91E8-8267-4B0B-A470-0CD6912844CF}"/>
    <cellStyle name="style1616595863617" xfId="40233" xr:uid="{5CB32726-4630-47CF-892E-8BD39D3D00E8}"/>
    <cellStyle name="style1616595863617 2" xfId="46326" xr:uid="{92DDAA28-AFF0-4A8F-9881-C7AE6D0C2770}"/>
    <cellStyle name="style1616595863640" xfId="40234" xr:uid="{579F2B2F-F395-4929-AF5F-39D0B7107265}"/>
    <cellStyle name="style1616595863640 2" xfId="46327" xr:uid="{8F51C30E-8AE6-4CEA-89D6-CE34E1E4B027}"/>
    <cellStyle name="style1616595863660" xfId="40243" xr:uid="{C26BFEFD-BBB0-4151-BE39-3B41FC47E225}"/>
    <cellStyle name="style1616595863660 2" xfId="46336" xr:uid="{71A61E83-4E18-474E-840B-5184AA5E086F}"/>
    <cellStyle name="style1616595863688" xfId="40244" xr:uid="{750E83A2-80D2-478D-ABEC-B0276E72294D}"/>
    <cellStyle name="style1616595863688 2" xfId="46337" xr:uid="{13695C67-6E82-4C3C-AE97-A52AA1D956BA}"/>
    <cellStyle name="style1616595863708" xfId="40245" xr:uid="{8EBC6CCC-2AAC-4374-95DB-12D4D00EEE57}"/>
    <cellStyle name="style1616595863708 2" xfId="46338" xr:uid="{F04F49EC-3047-4D65-876D-630C9B66092B}"/>
    <cellStyle name="style1616595863729" xfId="40246" xr:uid="{BDBC44A9-91E1-47FC-A70E-4A62E290E546}"/>
    <cellStyle name="style1616595863729 2" xfId="46339" xr:uid="{412E2719-3F61-4A2A-BBF3-6638EACAEDE6}"/>
    <cellStyle name="style1616595863771" xfId="40255" xr:uid="{63DC56DB-AD32-4947-9CC0-382BD4D15C4A}"/>
    <cellStyle name="style1616595863771 2" xfId="46348" xr:uid="{5D3F16A0-792B-4012-8B33-491E0969FB40}"/>
    <cellStyle name="style1616595863789" xfId="40256" xr:uid="{2FE2746A-530F-4C06-8D07-1A364F8B6480}"/>
    <cellStyle name="style1616595863789 2" xfId="46349" xr:uid="{FE84AB2F-EDBB-4B8A-B1BC-99E78EFABD67}"/>
    <cellStyle name="style1616595863812" xfId="40257" xr:uid="{71D5ED32-013B-466C-856E-CE07DE041988}"/>
    <cellStyle name="style1616595863812 2" xfId="46350" xr:uid="{196BA17C-88EE-46CB-8240-7EA700F65DDE}"/>
    <cellStyle name="style1616595863832" xfId="40258" xr:uid="{85692251-3313-473D-BD1E-93701C6FAB3D}"/>
    <cellStyle name="style1616595863832 2" xfId="46351" xr:uid="{13648E82-1C01-435E-BE34-344985BB7CB0}"/>
    <cellStyle name="style1616595866633" xfId="40259" xr:uid="{15BCC524-553E-445F-B4C5-F5367DACF14F}"/>
    <cellStyle name="style1616595866633 2" xfId="46361" xr:uid="{101E8108-36E4-4F26-A95B-C165D00E1002}"/>
    <cellStyle name="style1616595866656" xfId="40260" xr:uid="{974BFD51-E619-4CA3-BAA0-97ABAD9EFF52}"/>
    <cellStyle name="style1616595866656 2" xfId="46352" xr:uid="{DC7EB0A4-438E-461F-BD87-DC2B63015492}"/>
    <cellStyle name="style1616595866683" xfId="40271" xr:uid="{BC4927C4-836E-46FB-B774-C94B0851E602}"/>
    <cellStyle name="style1616595866706" xfId="40272" xr:uid="{262A4B84-E12A-4F79-8181-54B0BD9C3D9E}"/>
    <cellStyle name="style1616595866706 2" xfId="46362" xr:uid="{A565545B-25AC-40E6-8ADC-933F3F9B2B05}"/>
    <cellStyle name="style1616595866746" xfId="40262" xr:uid="{A91ACEDE-0523-4044-97B7-BEA8D39BCFD6}"/>
    <cellStyle name="style1616595866746 2" xfId="46354" xr:uid="{EA943052-436E-4116-BCA2-B5E3BB066492}"/>
    <cellStyle name="style1616595866767" xfId="40263" xr:uid="{ADD70F90-6DF5-433B-AA78-C6FD81471863}"/>
    <cellStyle name="style1616595866767 2" xfId="46355" xr:uid="{89B61037-30A4-4C37-B57F-44415AC32338}"/>
    <cellStyle name="style1616595866795" xfId="40261" xr:uid="{CB2181F0-CD2A-4E60-8D20-1D87FF9FBDA5}"/>
    <cellStyle name="style1616595866795 2" xfId="46353" xr:uid="{E7729328-DDC9-44C3-AD3F-7C5823F30DB9}"/>
    <cellStyle name="style1616595866810" xfId="40264" xr:uid="{1D7D7E06-D114-47BA-9BFA-F8273A20E931}"/>
    <cellStyle name="style1616595866810 2" xfId="46356" xr:uid="{16E8ADE9-9138-43C7-B6C3-9D9486F28688}"/>
    <cellStyle name="style1616595866826" xfId="40273" xr:uid="{16962A3C-939F-4011-B164-61BA5BC2BA3D}"/>
    <cellStyle name="style1616595866826 2" xfId="46363" xr:uid="{C0E06A65-08EE-455E-A3A3-DB4B1FDB7B5A}"/>
    <cellStyle name="style1616595866857" xfId="40274" xr:uid="{7DDE82DF-861F-4105-A35C-E48614052AC6}"/>
    <cellStyle name="style1616595866857 2" xfId="46364" xr:uid="{4BC99D3F-59F7-4A9C-90D9-5ACE1B1A5F6C}"/>
    <cellStyle name="style1616595866873" xfId="40275" xr:uid="{E7109DD4-4838-4E19-957A-81AE34E6EA49}"/>
    <cellStyle name="style1616595866873 2" xfId="46365" xr:uid="{AF825882-C789-40B8-B077-702CC78825F6}"/>
    <cellStyle name="style1616595866895" xfId="40276" xr:uid="{FF089989-9972-4209-BF6F-8735EDCE0254}"/>
    <cellStyle name="style1616595866895 2" xfId="46366" xr:uid="{F4DD8825-F297-469F-B15B-053CBEB73B16}"/>
    <cellStyle name="style1616595866911" xfId="40283" xr:uid="{DA045244-5004-44B1-8D35-39CDFAA1632C}"/>
    <cellStyle name="style1616595866911 2" xfId="46373" xr:uid="{CE47433B-C584-4AD0-BB9A-E364779B9172}"/>
    <cellStyle name="style1616595866942" xfId="40295" xr:uid="{0CA9FF25-053A-4085-9502-272C8B629C83}"/>
    <cellStyle name="style1616595866942 2" xfId="46385" xr:uid="{E142A151-E5DE-4D26-9894-2B42B7BC3E52}"/>
    <cellStyle name="style1616595866958" xfId="40284" xr:uid="{903C4B54-7419-48D2-A0DE-45DCE70D5E97}"/>
    <cellStyle name="style1616595866958 2" xfId="46374" xr:uid="{CF441EFE-262F-4373-B036-86B84AA543CC}"/>
    <cellStyle name="style1616595866989" xfId="40296" xr:uid="{95DE5756-AD4F-4070-8843-DB735F99A37F}"/>
    <cellStyle name="style1616595866989 2" xfId="46386" xr:uid="{A089D128-5F7F-4083-8C44-68E0C265AA67}"/>
    <cellStyle name="style1616595867011" xfId="40307" xr:uid="{2DB74703-91B1-4146-AB72-C69C0593EF1B}"/>
    <cellStyle name="style1616595867027" xfId="40308" xr:uid="{3074D8CC-268B-467B-B008-538C43824C7D}"/>
    <cellStyle name="style1616595867042" xfId="40285" xr:uid="{F6B9FA5A-7410-4649-BC02-61398C8DA636}"/>
    <cellStyle name="style1616595867042 2" xfId="46375" xr:uid="{DC5655BB-B8A5-4875-A9EF-36179DFBD20E}"/>
    <cellStyle name="style1616595867073" xfId="40286" xr:uid="{595DF1E9-9178-4552-9C10-6A03B9D24F57}"/>
    <cellStyle name="style1616595867073 2" xfId="46376" xr:uid="{39F3A1B3-7167-4B6B-BCC1-C3491E949947}"/>
    <cellStyle name="style1616595867111" xfId="40287" xr:uid="{BEEFC22F-87E0-48BD-A53F-B053F3BB1481}"/>
    <cellStyle name="style1616595867111 2" xfId="46377" xr:uid="{FB9A8F23-A93B-4211-A549-25B5451E4806}"/>
    <cellStyle name="style1616595867127" xfId="40288" xr:uid="{113B4749-177C-429E-BA16-FB4630E6B2D8}"/>
    <cellStyle name="style1616595867127 2" xfId="46378" xr:uid="{CF766E82-721F-4A4A-9635-944E665F20E2}"/>
    <cellStyle name="style1616595867158" xfId="40297" xr:uid="{962BEC48-8492-4E36-A2C9-B1E3F5427D5C}"/>
    <cellStyle name="style1616595867158 2" xfId="46387" xr:uid="{64302E1A-654D-4E3A-8ECD-05AF9E4C2710}"/>
    <cellStyle name="style1616595867174" xfId="40298" xr:uid="{A456653B-DD2E-4C36-8634-FC057868CBC2}"/>
    <cellStyle name="style1616595867174 2" xfId="46388" xr:uid="{2D629978-4571-4AC6-A888-14529E8C7759}"/>
    <cellStyle name="style1616595867196" xfId="40299" xr:uid="{0C7BA83B-85CB-4160-A885-F74CB1BE6A68}"/>
    <cellStyle name="style1616595867196 2" xfId="46389" xr:uid="{68DE2197-478A-4137-9CFE-DC284ADD15D5}"/>
    <cellStyle name="style1616595867211" xfId="40300" xr:uid="{09305B99-93DC-472A-A25D-8588BD0E7032}"/>
    <cellStyle name="style1616595867211 2" xfId="46390" xr:uid="{7AC9F97D-9C34-45AA-9ACD-E199E044E207}"/>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00 2" xfId="46367" xr:uid="{E51E3197-2307-407D-84FC-F55CD939D5B4}"/>
    <cellStyle name="style1616595868120" xfId="40266" xr:uid="{B92E2758-8EA6-48FE-BE3C-DF9D98993BC7}"/>
    <cellStyle name="style1616595868141" xfId="40277" xr:uid="{3B1216DC-AC0C-4007-878E-2ACB922A85E6}"/>
    <cellStyle name="style1616595868169" xfId="40278" xr:uid="{29275AD0-9027-4F4C-AA05-D71371634560}"/>
    <cellStyle name="style1616595868169 2" xfId="46368" xr:uid="{B3FBD98A-A2C5-44E7-849C-3E957610E2F9}"/>
    <cellStyle name="style1616595868212" xfId="40268" xr:uid="{1A34EC72-1A47-4F92-97E8-869EA8B6499C}"/>
    <cellStyle name="style1616595868212 2" xfId="46358" xr:uid="{E44EBF3D-A8A0-4B9A-8A85-E3F178D97FBB}"/>
    <cellStyle name="style1616595868232" xfId="40269" xr:uid="{2F5FFC11-CD29-448F-AB54-0CFCF4EFACEB}"/>
    <cellStyle name="style1616595868232 2" xfId="46359" xr:uid="{A32BFF92-B2F7-413D-A306-BCC01E16CC1D}"/>
    <cellStyle name="style1616595868252" xfId="40267" xr:uid="{A8B63192-15B2-4926-8073-4B579D171A96}"/>
    <cellStyle name="style1616595868252 2" xfId="46357" xr:uid="{E26D0098-3B09-416A-89A7-66B01919F679}"/>
    <cellStyle name="style1616595868272" xfId="40270" xr:uid="{35D388F1-F7C7-4FFA-9636-2ACDDE48837D}"/>
    <cellStyle name="style1616595868272 2" xfId="46360" xr:uid="{2B8B217A-BFE5-4555-B47E-96EF392CABD7}"/>
    <cellStyle name="style1616595868292" xfId="40279" xr:uid="{C1B09FAC-5779-4F21-AB53-FFFC6B920649}"/>
    <cellStyle name="style1616595868292 2" xfId="46369" xr:uid="{7A85BA99-99CE-4B78-9618-C8A7477309B8}"/>
    <cellStyle name="style1616595868320" xfId="40280" xr:uid="{1F2BA273-9BDC-459D-97EC-A0553938ED85}"/>
    <cellStyle name="style1616595868320 2" xfId="46370" xr:uid="{ABE69A5B-0C11-4404-B184-8F2B9FC1FA93}"/>
    <cellStyle name="style1616595868346" xfId="40281" xr:uid="{F307910D-F3D3-4653-A1BB-95B577279AEE}"/>
    <cellStyle name="style1616595868346 2" xfId="46371" xr:uid="{06548564-5CF5-4DF5-AE04-32261B247E82}"/>
    <cellStyle name="style1616595868362" xfId="40282" xr:uid="{D987642E-0466-4764-9ADE-7E9CC4C3D94D}"/>
    <cellStyle name="style1616595868362 2" xfId="46372" xr:uid="{E580A762-2843-4922-BEF8-810E0FD59AEF}"/>
    <cellStyle name="style1616595868377" xfId="40289" xr:uid="{081A57DA-A1FC-4216-BD75-F9EB7EF66E0B}"/>
    <cellStyle name="style1616595868377 2" xfId="46379" xr:uid="{6E829C88-90B6-4BB2-89B1-6DDD59F59963}"/>
    <cellStyle name="style1616595868408" xfId="40301" xr:uid="{0D558C94-A1AC-4E8C-B56D-84E4E13CF148}"/>
    <cellStyle name="style1616595868408 2" xfId="46391" xr:uid="{3E5B3549-9E4E-48BE-BBF2-C9F1819CF0B9}"/>
    <cellStyle name="style1616595868433" xfId="40290" xr:uid="{EFA0EC77-9446-46A4-8795-F7301F9D1A8D}"/>
    <cellStyle name="style1616595868433 2" xfId="46380" xr:uid="{79FEE004-0F24-42C8-B228-3616A85A4D64}"/>
    <cellStyle name="style1616595868453" xfId="40302" xr:uid="{DE867947-6986-4759-89BB-6207367894FB}"/>
    <cellStyle name="style1616595868453 2" xfId="46392" xr:uid="{56B24BAE-4BB5-4B2E-8EBF-7B6730EDB501}"/>
    <cellStyle name="style1616595868473" xfId="40313" xr:uid="{1B5A9C95-A824-44E9-812E-F28D1203ECFA}"/>
    <cellStyle name="style1616595868503" xfId="40314" xr:uid="{76412E2E-FB91-40C8-8717-8C60177BA9F4}"/>
    <cellStyle name="style1616595868523" xfId="40291" xr:uid="{84497379-9D5B-419D-AC1B-9BE2690CFEB2}"/>
    <cellStyle name="style1616595868523 2" xfId="46381" xr:uid="{E1CC80D5-6F48-474B-A8B8-5B16E668DEE0}"/>
    <cellStyle name="style1616595868543" xfId="40292" xr:uid="{080EF5CF-DEBE-441A-976E-E2BB50BE1C1D}"/>
    <cellStyle name="style1616595868543 2" xfId="46382" xr:uid="{8B73397B-7350-48AF-A6A2-7C31E74D3B85}"/>
    <cellStyle name="style1616595868564" xfId="40293" xr:uid="{E238C0D3-1579-47D0-8E0E-1D8DC98F62B4}"/>
    <cellStyle name="style1616595868564 2" xfId="46383" xr:uid="{420D71E8-880A-4660-96C5-C7BC694A591B}"/>
    <cellStyle name="style1616595868584" xfId="40294" xr:uid="{C1FF161E-A004-4E56-A5A1-35E0BFBDBD72}"/>
    <cellStyle name="style1616595868584 2" xfId="46384" xr:uid="{C22D6DDA-64AA-4BA8-90C9-28D45050DDBD}"/>
    <cellStyle name="style1616595868612" xfId="40303" xr:uid="{036B377B-F7F0-4368-AF74-3181D236A608}"/>
    <cellStyle name="style1616595868612 2" xfId="46393" xr:uid="{192326FC-74E4-4100-BB3C-20CDF2DF506E}"/>
    <cellStyle name="style1616595868633" xfId="40304" xr:uid="{4F0C028B-41F1-4D91-BAED-D4BC75317CB6}"/>
    <cellStyle name="style1616595868633 2" xfId="46394" xr:uid="{EC3953D8-7308-419E-AB16-FEF652AF51FF}"/>
    <cellStyle name="style1616595868655" xfId="40305" xr:uid="{CA5B0959-78B3-4D94-AF56-2E385AEAEBBB}"/>
    <cellStyle name="style1616595868655 2" xfId="46395" xr:uid="{E769140C-3340-411A-8D3A-59D17B9F4A2E}"/>
    <cellStyle name="style1616595868676" xfId="40306" xr:uid="{58CA1464-B7E3-4024-98E7-3E4DFC78BB88}"/>
    <cellStyle name="style1616595868676 2" xfId="46396" xr:uid="{7F9C3129-F3CA-4DB9-8808-CB1E74970EA0}"/>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03 2" xfId="46462" xr:uid="{91E4A5CD-10D3-4FC5-ACBF-EB7057B3249B}"/>
    <cellStyle name="style1616595871025" xfId="40388" xr:uid="{A61E7ED8-5FE0-497E-85F5-3487697CD753}"/>
    <cellStyle name="style1616595871025 2" xfId="46457" xr:uid="{C70A1DC8-EB4E-46FA-8E62-30EEA7CE59B1}"/>
    <cellStyle name="style1616595871045" xfId="40399" xr:uid="{AAC75B74-1BF4-4F6C-A5FC-39DD3AFF2251}"/>
    <cellStyle name="style1616595871066" xfId="40400" xr:uid="{00CE4E5E-6BF5-44CC-859C-1702DB4472AD}"/>
    <cellStyle name="style1616595871066 2" xfId="46463" xr:uid="{E3C21518-A331-411D-8B82-A078FFAD2D1F}"/>
    <cellStyle name="style1616595871116" xfId="40390" xr:uid="{43F19B72-6794-43D7-B85A-3258F45A73EF}"/>
    <cellStyle name="style1616595871116 2" xfId="46459" xr:uid="{6311B58D-B1E7-4613-9986-FE4881050662}"/>
    <cellStyle name="style1616595871137" xfId="40391" xr:uid="{63E9AD02-E4AE-45D9-A5A6-F25DEA5B1749}"/>
    <cellStyle name="style1616595871137 2" xfId="46460" xr:uid="{3A3481BB-32C0-4F78-80F5-CA52444B1C18}"/>
    <cellStyle name="style1616595871157" xfId="40389" xr:uid="{29F0E37C-B463-4B3D-868C-84B69F34EF22}"/>
    <cellStyle name="style1616595871157 2" xfId="46458" xr:uid="{3D5DC4AD-E8C0-4DD4-96ED-F81D0105C3EC}"/>
    <cellStyle name="style1616595871177" xfId="40392" xr:uid="{5E1A1F36-B07A-4E08-91A0-8D0BD39C7325}"/>
    <cellStyle name="style1616595871198" xfId="40401" xr:uid="{AE267CBD-9FC7-43C8-9BD8-FAF964C23BD0}"/>
    <cellStyle name="style1616595871198 2" xfId="46464" xr:uid="{75634F20-3AEC-4E74-B59B-64FD4BC00F18}"/>
    <cellStyle name="style1616595871218" xfId="40402" xr:uid="{D48B164B-E700-412E-9C3A-B52E5D70CAFB}"/>
    <cellStyle name="style1616595871218 2" xfId="46465" xr:uid="{221C2143-8579-45DD-8F5C-6528F38B3B04}"/>
    <cellStyle name="style1616595871248" xfId="40403" xr:uid="{273816BA-D22E-4AE1-879B-CA2E37D8A047}"/>
    <cellStyle name="style1616595871248 2" xfId="46466" xr:uid="{AE2663E1-397E-4A9E-A23F-463994A25F15}"/>
    <cellStyle name="style1616595871268" xfId="40404" xr:uid="{22B7685A-1B90-4F29-B010-0EE2231CB85A}"/>
    <cellStyle name="style1616595871268 2" xfId="46467" xr:uid="{61BA5B2A-C257-4FB0-B08F-6EA726569A31}"/>
    <cellStyle name="style1616595871289" xfId="40411" xr:uid="{9F10ED3C-2C23-4E62-8235-D4D5F3347525}"/>
    <cellStyle name="style1616595871289 2" xfId="46474" xr:uid="{9E25BB1E-4357-44A6-8532-67A303B5A1D7}"/>
    <cellStyle name="style1616595871317" xfId="40423" xr:uid="{243B1299-911D-437A-AD14-1954D1BB7125}"/>
    <cellStyle name="style1616595871317 2" xfId="46486" xr:uid="{AA5B8D56-E49B-463A-ACCE-E25AB843468A}"/>
    <cellStyle name="style1616595871340" xfId="40412" xr:uid="{70001FE2-93C2-4DF6-9551-CEC4DDB120A6}"/>
    <cellStyle name="style1616595871340 2" xfId="46475" xr:uid="{A1E9FD57-7FC0-48C3-A10E-C441AA7BA959}"/>
    <cellStyle name="style1616595871360" xfId="40424" xr:uid="{14E2EBAA-1249-4F89-8556-8BEC77A725E5}"/>
    <cellStyle name="style1616595871360 2" xfId="46487" xr:uid="{E3A1E100-2093-42C7-9A97-C1031586E85E}"/>
    <cellStyle name="style1616595871380" xfId="40435" xr:uid="{E6954EAC-31F5-4064-82C9-293A05FE1E63}"/>
    <cellStyle name="style1616595871380 2" xfId="46498" xr:uid="{C6C52C03-28B8-4F45-AB6A-07C0EA0C5D50}"/>
    <cellStyle name="style1616595871401" xfId="40436" xr:uid="{FD2A2435-4438-41D8-BD42-5A7995CA1AA2}"/>
    <cellStyle name="style1616595871401 2" xfId="46499" xr:uid="{F30F0833-0194-41F9-A86F-94A65F6D26CB}"/>
    <cellStyle name="style1616595871419" xfId="40413" xr:uid="{1A86F104-3C76-4007-B5BA-FA181C590D15}"/>
    <cellStyle name="style1616595871419 2" xfId="46476" xr:uid="{FB1ADF62-3B7C-45F4-B9F3-B7F988AFA116}"/>
    <cellStyle name="style1616595871449" xfId="40414" xr:uid="{828FBBD9-3111-43DD-862C-A5FF39F1B125}"/>
    <cellStyle name="style1616595871449 2" xfId="46477" xr:uid="{311B2857-2B05-43BA-9062-52A7CF2123A5}"/>
    <cellStyle name="style1616595871471" xfId="40415" xr:uid="{6C4F69D4-3AB0-4803-A0BB-877F3980C94E}"/>
    <cellStyle name="style1616595871471 2" xfId="46478" xr:uid="{FF8C51A8-1CFA-4F59-B398-DF46E4F54B83}"/>
    <cellStyle name="style1616595871491" xfId="40416" xr:uid="{5CE20606-CB61-4D49-80F6-020ED1F7048C}"/>
    <cellStyle name="style1616595871491 2" xfId="46479" xr:uid="{294782B5-90BA-4E5A-826A-2D1166D9893C}"/>
    <cellStyle name="style1616595871512" xfId="40425" xr:uid="{1190390E-A08C-48F6-ACD2-BB69193E28B3}"/>
    <cellStyle name="style1616595871512 2" xfId="46488" xr:uid="{E51C4839-5A46-4846-BDBA-945D1AEF8744}"/>
    <cellStyle name="style1616595871532" xfId="40426" xr:uid="{34CFB101-4177-4BF9-818E-C4CD7CAEA6F6}"/>
    <cellStyle name="style1616595871532 2" xfId="46489" xr:uid="{E7F8BE1D-7E1A-4F51-934B-A1E615C6AE45}"/>
    <cellStyle name="style1616595871560" xfId="40427" xr:uid="{2F201758-842B-4ED2-AE72-7709A13E7DC3}"/>
    <cellStyle name="style1616595871560 2" xfId="46490" xr:uid="{628E2697-C6EF-4F8A-9255-5D5B124272E0}"/>
    <cellStyle name="style1616595871580" xfId="40428" xr:uid="{ABD3EB4C-C980-43C6-B337-BF48D9FD4F2F}"/>
    <cellStyle name="style1616595871580 2" xfId="46491" xr:uid="{5F770930-9BC1-40EA-97FC-7BF6779937FC}"/>
    <cellStyle name="style1616595871623" xfId="40437" xr:uid="{029905AD-9BDB-4E0A-9F0C-BABE9A15519F}"/>
    <cellStyle name="style1616595871623 2" xfId="46500" xr:uid="{61CBFC20-2D48-4859-A7B0-D34C4999E0DB}"/>
    <cellStyle name="style1616595871643" xfId="40438" xr:uid="{747C1031-8ED7-41D0-9E94-EC1F62EC638C}"/>
    <cellStyle name="style1616595871643 2" xfId="46501" xr:uid="{17405A95-1DC9-423E-AFF9-3087E938A29E}"/>
    <cellStyle name="style1616595871671" xfId="40439" xr:uid="{366820CF-F041-4873-9C9A-7E65ED87FC16}"/>
    <cellStyle name="style1616595871671 2" xfId="46502" xr:uid="{F4631A41-3EFB-48E5-BD5B-ED72EC2C0CB4}"/>
    <cellStyle name="style1616595871693" xfId="40440" xr:uid="{CB624E6A-B134-4EF8-A6FA-9E5AE9846FCC}"/>
    <cellStyle name="style1616595871693 2" xfId="46503" xr:uid="{F35B3482-71D4-41BF-95E5-C5E9C06CCD42}"/>
    <cellStyle name="style1616595872690" xfId="40393" xr:uid="{495ECA1E-BF77-4A7F-BAA0-562471E927B2}"/>
    <cellStyle name="style1616595872690 2" xfId="46468" xr:uid="{8B270F2F-9D7B-40F5-89E0-4322B4B4C45E}"/>
    <cellStyle name="style1616595872720" xfId="40394" xr:uid="{AC309C17-DCDA-4385-B20A-7FB5285F2AF6}"/>
    <cellStyle name="style1616595872741" xfId="40405" xr:uid="{7B66F745-0E06-4D40-B945-008200F210EB}"/>
    <cellStyle name="style1616595872763" xfId="40406" xr:uid="{A8F16A7A-962B-4DCD-861B-D2C5917EE18E}"/>
    <cellStyle name="style1616595872763 2" xfId="46469" xr:uid="{5A83406F-A923-4D29-A78D-CD0B799D2EDF}"/>
    <cellStyle name="style1616595872811" xfId="40396" xr:uid="{C31A41C4-3831-45D4-A232-90DB82B59100}"/>
    <cellStyle name="style1616595872811 2" xfId="46402" xr:uid="{82ADFFA0-D461-47D8-A37A-3E8EBE889EFF}"/>
    <cellStyle name="style1616595872833" xfId="40397" xr:uid="{7CCF44A4-DE19-4D50-B811-F57A66CEC1B8}"/>
    <cellStyle name="style1616595872833 2" xfId="46401" xr:uid="{B583C88C-CC27-4B05-9716-5BA14ACA04FF}"/>
    <cellStyle name="style1616595872862" xfId="40395" xr:uid="{E2418E2B-64BB-4E00-90BE-35B0F13B8D7D}"/>
    <cellStyle name="style1616595872862 2" xfId="46461" xr:uid="{136D894B-BAE5-433C-A5AE-32E666ACFF01}"/>
    <cellStyle name="style1616595872884" xfId="40398" xr:uid="{788326B2-809D-496D-B24F-061C1DD25B73}"/>
    <cellStyle name="style1616595872884 2" xfId="46403" xr:uid="{89F6A7C9-F33E-4675-B85E-97F947F603C7}"/>
    <cellStyle name="style1616595872904" xfId="40407" xr:uid="{7D4947B9-4138-4334-972B-D6038B1B5B77}"/>
    <cellStyle name="style1616595872904 2" xfId="46470" xr:uid="{A1D7C3AB-0823-4D83-98A3-06DA110F73BF}"/>
    <cellStyle name="style1616595872924" xfId="40408" xr:uid="{A2E75C78-16D1-48F0-B016-103FCBB298F8}"/>
    <cellStyle name="style1616595872924 2" xfId="46471" xr:uid="{A7B17851-74CB-48A4-A908-20C513594089}"/>
    <cellStyle name="style1616595872952" xfId="40409" xr:uid="{25778EB8-5D91-4A5B-B16B-F8BFF09041DF}"/>
    <cellStyle name="style1616595872952 2" xfId="46472" xr:uid="{58A5DF12-98F3-492E-8221-A8DC53A2082A}"/>
    <cellStyle name="style1616595872974" xfId="40410" xr:uid="{7082F31C-D9C7-4C71-8AD0-03479C5BDFA2}"/>
    <cellStyle name="style1616595872974 2" xfId="46473" xr:uid="{6CB0F424-0FEE-4677-A7B9-B27355FCAA00}"/>
    <cellStyle name="style1616595872994" xfId="40417" xr:uid="{842093AC-9A15-409E-86FC-87176222BBF6}"/>
    <cellStyle name="style1616595872994 2" xfId="46480" xr:uid="{AFB69D7A-DFA6-4E02-B22E-22D9DF4A283E}"/>
    <cellStyle name="style1616595873023" xfId="40429" xr:uid="{9611CA51-D154-4A37-BF5A-28F58A604203}"/>
    <cellStyle name="style1616595873023 2" xfId="46492" xr:uid="{34FBC9AF-45DE-42F6-9A74-A608CFED792E}"/>
    <cellStyle name="style1616595873045" xfId="40418" xr:uid="{DE2131C6-F5D8-461B-A8C6-F64584B38AB1}"/>
    <cellStyle name="style1616595873045 2" xfId="46481" xr:uid="{F2657BA0-5CC9-4408-A753-2B8D6AAD24DC}"/>
    <cellStyle name="style1616595873065" xfId="40430" xr:uid="{3A0C7826-0953-4E31-B6BB-D01575801A9D}"/>
    <cellStyle name="style1616595873065 2" xfId="46493" xr:uid="{58957E17-BD39-4CB1-83C2-1B0D74C3ACC9}"/>
    <cellStyle name="style1616595873093" xfId="40441" xr:uid="{4AB25816-1D59-4967-ADFB-C190064A9980}"/>
    <cellStyle name="style1616595873093 2" xfId="46504" xr:uid="{223A1ADC-9D4A-4B67-9B98-3CB87FAB1167}"/>
    <cellStyle name="style1616595873116" xfId="40442" xr:uid="{DE6CEF6E-B1FA-44A2-8D25-D54650E49C79}"/>
    <cellStyle name="style1616595873116 2" xfId="46505" xr:uid="{5AFF0E71-51CD-4685-AA52-C2D009910C2A}"/>
    <cellStyle name="style1616595873136" xfId="40419" xr:uid="{7BD2B8FF-382E-4BF0-BBD1-853CB353974E}"/>
    <cellStyle name="style1616595873136 2" xfId="46482" xr:uid="{0E8BF8CE-E067-44E0-BDDE-5861FC065D70}"/>
    <cellStyle name="style1616595873156" xfId="40420" xr:uid="{57D5AD16-F7FF-46C2-88BB-ABFF064230BA}"/>
    <cellStyle name="style1616595873156 2" xfId="46483" xr:uid="{FD91E78A-243F-4DB1-91C9-C219E5764166}"/>
    <cellStyle name="style1616595873176" xfId="40421" xr:uid="{00FC2A7E-A504-4784-A089-B7D57EC4F328}"/>
    <cellStyle name="style1616595873176 2" xfId="46484" xr:uid="{39874B89-30A5-416C-95EC-0F304EAF4DBA}"/>
    <cellStyle name="style1616595873194" xfId="40422" xr:uid="{CCF8C232-77D5-477B-9D55-D4CF7C408A34}"/>
    <cellStyle name="style1616595873194 2" xfId="46485" xr:uid="{65E35BC2-B56C-49CC-90C4-52A5F6621B00}"/>
    <cellStyle name="style1616595873226" xfId="40431" xr:uid="{0AAD2540-AE1E-4858-9B2A-DD06558674DD}"/>
    <cellStyle name="style1616595873226 2" xfId="46494" xr:uid="{8B99761A-8A00-4914-88DA-3FECE2C694E8}"/>
    <cellStyle name="style1616595873241" xfId="40432" xr:uid="{AD49B036-145B-4847-88F7-5FEB79F4EAAD}"/>
    <cellStyle name="style1616595873241 2" xfId="46495" xr:uid="{FB063D3B-D2FF-4CD8-8214-6FEF501A6A93}"/>
    <cellStyle name="style1616595873257" xfId="40433" xr:uid="{45491D9B-1CD4-4B11-8AC4-91D79C1EC6BF}"/>
    <cellStyle name="style1616595873257 2" xfId="46496" xr:uid="{81D1B457-6FC4-4935-843B-ED91F453B5B6}"/>
    <cellStyle name="style1616595873288" xfId="40434" xr:uid="{05ED40EB-45B2-4F1B-8C6E-19981C9CF7FA}"/>
    <cellStyle name="style1616595873288 2" xfId="46497" xr:uid="{CAE51AE2-7D70-4516-9568-2092C5648239}"/>
    <cellStyle name="style1616595873317" xfId="40443" xr:uid="{2F213B0A-1829-4637-A0A1-A33A1D4F4B2C}"/>
    <cellStyle name="style1616595873317 2" xfId="46506" xr:uid="{F1C937E4-D203-488D-8109-8A20EF09F832}"/>
    <cellStyle name="style1616595873337" xfId="40444" xr:uid="{7A3B29B3-BF1D-4088-BA60-B241978BDCD6}"/>
    <cellStyle name="style1616595873337 2" xfId="46507" xr:uid="{BEA41C43-FCE1-481E-BE48-BB96EB95E3E4}"/>
    <cellStyle name="style1616595873365" xfId="40445" xr:uid="{4CCC4419-5C9A-4366-95F5-877CE0298679}"/>
    <cellStyle name="style1616595873365 2" xfId="46508" xr:uid="{1B44AD1A-4D00-45D3-80AB-3DB0BC6BF0CF}"/>
    <cellStyle name="style1616595873388" xfId="40446" xr:uid="{A212FD0B-43EB-444E-8CA3-9B8252B8A5F2}"/>
    <cellStyle name="style1616595873388 2" xfId="46509" xr:uid="{740217B7-C7FD-4863-A46C-77D285E23EEE}"/>
    <cellStyle name="style1616595882359" xfId="40319" xr:uid="{80FA8E62-0D67-40A8-8795-627C1B8D5B47}"/>
    <cellStyle name="style1616595882359 2" xfId="46408" xr:uid="{21C854A8-1994-4D6A-AB3F-B1A044A5EEB2}"/>
    <cellStyle name="style1616595882390" xfId="40320" xr:uid="{2E84D954-B785-41A3-8FBD-1B3A21FD8430}"/>
    <cellStyle name="style1616595882390 2" xfId="46397" xr:uid="{A023E50D-DFDD-4170-8455-0E20C1CBF2BE}"/>
    <cellStyle name="style1616595882406" xfId="40331" xr:uid="{4B286801-9268-4CE0-87E6-F00EDE3672B4}"/>
    <cellStyle name="style1616595882437" xfId="40332" xr:uid="{0F0E49F7-89A6-4EF2-BD9D-C03C44A73BBE}"/>
    <cellStyle name="style1616595882437 2" xfId="46409" xr:uid="{3D1FF2F6-162C-454E-8FB6-EF7F5F1F8032}"/>
    <cellStyle name="style1616595882475" xfId="40322" xr:uid="{CB3F051F-D66F-4BC8-9B73-4567C949BF74}"/>
    <cellStyle name="style1616595882475 2" xfId="46399" xr:uid="{E8EFDA9E-AE9B-4D50-B67F-26519AEEC6CE}"/>
    <cellStyle name="style1616595882490" xfId="40323" xr:uid="{DFDD322C-BD1E-4652-9E71-6F7E5DB3553F}"/>
    <cellStyle name="style1616595882490 2" xfId="46400" xr:uid="{78A92A1F-7A52-487B-B2FC-A68B0F355888}"/>
    <cellStyle name="style1616595882522" xfId="40321" xr:uid="{89DDF3CA-026D-4496-BD76-299EE11C44C2}"/>
    <cellStyle name="style1616595882522 2" xfId="46398" xr:uid="{6BEAC8B6-1C26-4C40-AE6B-1A5151B7D015}"/>
    <cellStyle name="style1616595882537" xfId="40324" xr:uid="{F4F4F290-B0ED-4879-B4CC-4F3641FB4D09}"/>
    <cellStyle name="style1616595882556" xfId="40333" xr:uid="{78EEBB08-56AC-4132-9485-8F69324AB34C}"/>
    <cellStyle name="style1616595882556 2" xfId="46410" xr:uid="{E7E288A7-CD9E-49C4-89C0-81C97CC147DE}"/>
    <cellStyle name="style1616595882584" xfId="40334" xr:uid="{2EC4124C-940D-4B1A-996F-8C915FDDF74B}"/>
    <cellStyle name="style1616595882584 2" xfId="46411" xr:uid="{1CF88168-4D20-4AD7-9963-B5972E09B37B}"/>
    <cellStyle name="style1616595882607" xfId="40335" xr:uid="{7CED08A8-938D-4A0B-B648-3FC9EAC78CA2}"/>
    <cellStyle name="style1616595882607 2" xfId="46412" xr:uid="{7DD48ABD-9033-42CF-A9CC-27159C48F118}"/>
    <cellStyle name="style1616595882635" xfId="40336" xr:uid="{DA3B2503-0696-4BC6-8FD6-E6C44BAD171C}"/>
    <cellStyle name="style1616595882635 2" xfId="46413" xr:uid="{C4062629-EDC3-49D0-ACDD-A9DD888921B6}"/>
    <cellStyle name="style1616595882656" xfId="40343" xr:uid="{93F63CBD-75A6-4B78-B5FF-21001F76B90B}"/>
    <cellStyle name="style1616595882656 2" xfId="46420" xr:uid="{B8C9BFD7-CA13-4CFE-8C83-ED721FEDFF57}"/>
    <cellStyle name="style1616595882678" xfId="40355" xr:uid="{C5304FBA-44AF-4D63-A778-5DCD7BC67D42}"/>
    <cellStyle name="style1616595882678 2" xfId="46432" xr:uid="{1FF1162E-9792-4665-AC07-F99D2434C215}"/>
    <cellStyle name="style1616595882698" xfId="40344" xr:uid="{D4A5D889-6582-40C4-B7D5-C159FD08F29E}"/>
    <cellStyle name="style1616595882698 2" xfId="46421" xr:uid="{ED104723-4E13-4416-9FDF-408BF38B98BB}"/>
    <cellStyle name="style1616595882718" xfId="40356" xr:uid="{C735945B-7DB0-49D6-8F39-F9DE2D383BDA}"/>
    <cellStyle name="style1616595882718 2" xfId="46433" xr:uid="{6C1B7615-AE6A-47C3-869E-52B3F65B8DD5}"/>
    <cellStyle name="style1616595882747" xfId="40375" xr:uid="{ED3A83FC-F95E-4C8F-889D-D52409BDF5EB}"/>
    <cellStyle name="style1616595882747 2" xfId="46445" xr:uid="{32FA8DB2-57C7-46C4-B75A-537E8025564C}"/>
    <cellStyle name="style1616595882767" xfId="40376" xr:uid="{6CEEFE27-B2B4-4E97-A928-3F5C355398F9}"/>
    <cellStyle name="style1616595882767 2" xfId="46446" xr:uid="{E28736BA-0B1A-4510-87F4-8CD992B56B79}"/>
    <cellStyle name="style1616595882789" xfId="40345" xr:uid="{6B314237-FCE1-46DB-8688-4EDD4AA820E7}"/>
    <cellStyle name="style1616595882789 2" xfId="46422" xr:uid="{6FED576B-B596-4255-B7C9-69B22AF3AFB1}"/>
    <cellStyle name="style1616595882810" xfId="40346" xr:uid="{1375BC3D-EA3B-49F0-B82E-C11018443F24}"/>
    <cellStyle name="style1616595882810 2" xfId="46423" xr:uid="{2E66125A-3DB4-4548-8006-3057BBD92631}"/>
    <cellStyle name="style1616595882830" xfId="40347" xr:uid="{926FEF87-B1E1-40DB-8C72-CD3ADA11AB00}"/>
    <cellStyle name="style1616595882830 2" xfId="46424" xr:uid="{5308EA8A-209B-4E5D-871B-88AD3AAE1A63}"/>
    <cellStyle name="style1616595882850" xfId="40348" xr:uid="{BC1A2806-EBA6-4C41-A424-93771BC03ADE}"/>
    <cellStyle name="style1616595882850 2" xfId="46425" xr:uid="{6ED38E5A-5091-41F7-AA7C-98CB24A0B6D5}"/>
    <cellStyle name="style1616595882871" xfId="40357" xr:uid="{7A1FD1A6-1887-49FE-9629-D7FA226FE561}"/>
    <cellStyle name="style1616595882871 2" xfId="46434" xr:uid="{3441E214-DE56-42B7-98EA-98AD391336BC}"/>
    <cellStyle name="style1616595882891" xfId="40358" xr:uid="{94060E29-2B34-442D-A750-FE2CF3C592C7}"/>
    <cellStyle name="style1616595882891 2" xfId="46435" xr:uid="{B333ED3C-4F77-438C-A345-4A803137F40F}"/>
    <cellStyle name="style1616595882921" xfId="40359" xr:uid="{921EDA6C-68A3-40A5-A19C-B6739F9A5014}"/>
    <cellStyle name="style1616595882921 2" xfId="46436" xr:uid="{20D1BE82-8E81-4973-9D7C-1BE43E3C2F72}"/>
    <cellStyle name="style1616595882941" xfId="40360" xr:uid="{74A58EEC-9D31-43E9-AD9F-0451AD9B437F}"/>
    <cellStyle name="style1616595882941 2" xfId="46437" xr:uid="{E109A398-63A3-457A-A60E-E5161EA0056A}"/>
    <cellStyle name="style1616595882970" xfId="40367" xr:uid="{D1C82BD6-140C-4A95-8487-7526FD0B95CA}"/>
    <cellStyle name="style1616595882970 2" xfId="46444" xr:uid="{E07E9E16-F4D1-4506-807A-D7772182F622}"/>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62 2" xfId="46447" xr:uid="{22D25F87-2D87-472C-BF9A-FB3F8CDB8273}"/>
    <cellStyle name="style1616595883090" xfId="40378" xr:uid="{12EA9BD5-5BAA-4E08-A712-3E024163DA25}"/>
    <cellStyle name="style1616595883090 2" xfId="46448" xr:uid="{986D6B36-D6F9-41D7-BCBF-48638CDE3091}"/>
    <cellStyle name="style1616595883112" xfId="40379" xr:uid="{E672A12A-3792-4003-A6CD-EC3BF369CFC7}"/>
    <cellStyle name="style1616595883112 2" xfId="46449" xr:uid="{456A3E00-E2F5-4857-BB8E-F1550C1E2718}"/>
    <cellStyle name="style1616595883132" xfId="40380" xr:uid="{648D990B-FC4C-4E40-AD0A-F3DEB1352471}"/>
    <cellStyle name="style1616595883132 2" xfId="46450" xr:uid="{669FDB9A-720D-4004-BC56-0B326E9DEB04}"/>
    <cellStyle name="style1616595884199" xfId="40325" xr:uid="{9B841F49-60D3-4139-B2D9-B5BB8E1EA6A0}"/>
    <cellStyle name="style1616595884199 2" xfId="46414" xr:uid="{D6D76217-4E3F-4032-A3D0-99F23EED406C}"/>
    <cellStyle name="style1616595884222" xfId="40326" xr:uid="{5B398C2D-6733-4B24-BEFC-0ECE707A2829}"/>
    <cellStyle name="style1616595884253" xfId="40337" xr:uid="{911A4F75-03C6-48AF-AAF2-7A0C3A24EC85}"/>
    <cellStyle name="style1616595884269" xfId="40338" xr:uid="{E5D1C7FE-F53D-4A2E-BE64-D09C24BBFC90}"/>
    <cellStyle name="style1616595884269 2" xfId="46415" xr:uid="{10E332A5-03A7-4A40-B656-73C1903E7CA0}"/>
    <cellStyle name="style1616595884306" xfId="40328" xr:uid="{9A205235-858B-4693-9829-C73C4226EE29}"/>
    <cellStyle name="style1616595884306 2" xfId="46405" xr:uid="{253FB2ED-9E5F-4527-AD73-22C33804F40E}"/>
    <cellStyle name="style1616595884337" xfId="40329" xr:uid="{D4082A6E-4027-4D9B-89CE-EA42ABB065E4}"/>
    <cellStyle name="style1616595884337 2" xfId="46406" xr:uid="{7F5E4BA3-D78D-4F53-899F-489AF92B4BEE}"/>
    <cellStyle name="style1616595884368" xfId="40327" xr:uid="{79E48DDB-F202-46A8-9194-DB5C03D45F9E}"/>
    <cellStyle name="style1616595884368 2" xfId="46404" xr:uid="{16E2B285-B42A-4902-A2DC-318A4B4F39DF}"/>
    <cellStyle name="style1616595884384" xfId="40330" xr:uid="{2FC8D680-CA3D-4937-A50E-652CFF711DD0}"/>
    <cellStyle name="style1616595884384 2" xfId="46407" xr:uid="{32D7E6FD-0D2A-4ADB-A056-B459CCACE2E7}"/>
    <cellStyle name="style1616595884406" xfId="40339" xr:uid="{8C7135EF-52D5-4E30-AF2C-76DD9852E573}"/>
    <cellStyle name="style1616595884406 2" xfId="46416" xr:uid="{893A1DC2-AA82-47EE-9387-EF4438B4B6F3}"/>
    <cellStyle name="style1616595884437" xfId="40340" xr:uid="{5520D551-BE83-41BE-A8A0-B2BA439E475D}"/>
    <cellStyle name="style1616595884437 2" xfId="46417" xr:uid="{45D5E41B-8162-4F60-B9ED-548CF92A48DF}"/>
    <cellStyle name="style1616595884453" xfId="40341" xr:uid="{AFAAB27E-EB24-4AC8-BF0F-7714216F4146}"/>
    <cellStyle name="style1616595884453 2" xfId="46418" xr:uid="{6F1F2EB9-4762-422B-812D-08511F04B3C5}"/>
    <cellStyle name="style1616595884484" xfId="40342" xr:uid="{669FA10B-A5CA-4FC9-8640-B40D9B9E9037}"/>
    <cellStyle name="style1616595884484 2" xfId="46419" xr:uid="{A3FEA6D2-F84F-4E54-84C6-1FE5D2A32FF9}"/>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51 2" xfId="46426" xr:uid="{9F8370E1-805B-4238-8431-6A0BF0C5A505}"/>
    <cellStyle name="style1616778417971" xfId="40537" xr:uid="{E76A718B-B9DA-4305-AA3E-C2C425624C36}"/>
    <cellStyle name="style1616778417971 2" xfId="46438" xr:uid="{EC78E10B-BDE1-4C96-BE0B-E6A1D8E4D489}"/>
    <cellStyle name="style1616778417991" xfId="40532" xr:uid="{15F6556B-47B4-466A-8B0A-FAD0D7D4A901}"/>
    <cellStyle name="style1616778417991 2" xfId="46427" xr:uid="{B943B435-9CEA-4D28-9A18-DF6DBE9C98BE}"/>
    <cellStyle name="style1616778418011" xfId="40538" xr:uid="{D4587029-2B16-46E3-B08A-7E15C513A279}"/>
    <cellStyle name="style1616778418011 2" xfId="46439" xr:uid="{2ECD74ED-44B0-448A-8268-1251BDF3D69D}"/>
    <cellStyle name="style1616778418031" xfId="40543" xr:uid="{765A2858-962F-48B7-9F92-20CED21073EE}"/>
    <cellStyle name="style1616778418031 2" xfId="46451" xr:uid="{E3D19AFE-CCBE-49C6-9EB4-7C8723412473}"/>
    <cellStyle name="style1616778418057" xfId="40544" xr:uid="{825D021F-93A8-42D4-9805-61D10C436CA0}"/>
    <cellStyle name="style1616778418057 2" xfId="46452" xr:uid="{275F6289-DC83-4531-9307-A5A1700A54F8}"/>
    <cellStyle name="style1616778418081" xfId="40533" xr:uid="{B87C82D8-C08E-4E44-8D79-9CA1963FA1F1}"/>
    <cellStyle name="style1616778418081 2" xfId="46428" xr:uid="{9689DE9A-D866-4536-B8D3-491FCF146141}"/>
    <cellStyle name="style1616778418111" xfId="40534" xr:uid="{DC3FD9A4-2F60-4CBF-8DDE-8339942B95C5}"/>
    <cellStyle name="style1616778418111 2" xfId="46429" xr:uid="{204BB4E2-0A56-4AB7-8F53-0C9F7A9813BE}"/>
    <cellStyle name="style1616778418131" xfId="40535" xr:uid="{374ABCB6-9C9F-4F27-82F3-4ABC6EF26E1E}"/>
    <cellStyle name="style1616778418131 2" xfId="46430" xr:uid="{BF0DAE94-04FA-4540-89E9-9D1B0A0AA5CB}"/>
    <cellStyle name="style1616778418156" xfId="40536" xr:uid="{AE110F4D-211D-4049-8EEC-3B80D48664C7}"/>
    <cellStyle name="style1616778418156 2" xfId="46431" xr:uid="{81B583E2-6CF4-4FA6-884A-3A972F4F1909}"/>
    <cellStyle name="style1616778418171" xfId="40539" xr:uid="{76059393-83B0-43F0-95A2-85F51E296957}"/>
    <cellStyle name="style1616778418171 2" xfId="46440" xr:uid="{68D79C79-4D65-4130-89F4-FD361D6B8551}"/>
    <cellStyle name="style1616778418191" xfId="40540" xr:uid="{12DCD4CB-E9E3-413C-B7B8-F9821BBEB41B}"/>
    <cellStyle name="style1616778418191 2" xfId="46441" xr:uid="{D8E5AC2C-043F-4B90-ADDF-5D61C76B25EF}"/>
    <cellStyle name="style1616778418221" xfId="40541" xr:uid="{65DA23DA-B8C0-4306-AF28-87BD610CF354}"/>
    <cellStyle name="style1616778418221 2" xfId="46442" xr:uid="{7E0F7A21-D66C-4553-90B6-1A7DCCE3644B}"/>
    <cellStyle name="style1616778418241" xfId="40542" xr:uid="{E1C1B3CE-933A-49EA-8182-905EF1BA7839}"/>
    <cellStyle name="style1616778418241 2" xfId="46443" xr:uid="{DE6ABA0D-46AD-436F-9EC2-6754F29A5D0C}"/>
    <cellStyle name="style1616778418281" xfId="40545" xr:uid="{CBEECDF4-C6E0-424E-B325-4C8F34DA56D1}"/>
    <cellStyle name="style1616778418281 2" xfId="46453" xr:uid="{6B73BDF6-C97B-4F87-ACD1-E47F52BCCB49}"/>
    <cellStyle name="style1616778418311" xfId="40546" xr:uid="{B914C739-7D32-4D36-9D62-E40EE0B81D65}"/>
    <cellStyle name="style1616778418311 2" xfId="46454" xr:uid="{3EC81CAC-2EC3-435E-A11D-B00A5BBA9F13}"/>
    <cellStyle name="style1616778418331" xfId="40547" xr:uid="{B986E72D-E06A-450D-87D9-D99A91AB0541}"/>
    <cellStyle name="style1616778418331 2" xfId="46455" xr:uid="{D5DD29A1-9B57-4AE3-8E71-C1CF69938EA6}"/>
    <cellStyle name="style1616778418351" xfId="40548" xr:uid="{BCAC102D-3EE4-4102-A4EB-D24866442E74}"/>
    <cellStyle name="style1616778418351 2" xfId="46456" xr:uid="{FDD53E60-D823-4410-88C1-34E3CBF4A3D1}"/>
    <cellStyle name="style1617005431173" xfId="40550" xr:uid="{5FE1841E-3A17-433F-9BCD-ECD26D60EB89}"/>
    <cellStyle name="style1617005431203" xfId="40549" xr:uid="{E1F5F49E-ABCD-454B-8D2F-7C238F1AD55E}"/>
    <cellStyle name="style1617005431203 2" xfId="46510" xr:uid="{15CD5822-65C7-4FE9-8249-FF69B1C5864A}"/>
    <cellStyle name="style1617005431228" xfId="40555" xr:uid="{E5D38DDF-4795-4A88-A5CA-93B540DE77B8}"/>
    <cellStyle name="style1617005431228 2" xfId="46511" xr:uid="{DC4F51C3-8F36-4D8A-855E-D86FF2E52245}"/>
    <cellStyle name="style1617005431253" xfId="40561" xr:uid="{B1FA1810-8B98-4561-AD76-247657500B2B}"/>
    <cellStyle name="style1617005431278" xfId="40556" xr:uid="{139B24AD-7F6E-41BB-8800-1DDACE779628}"/>
    <cellStyle name="style1617005431278 2" xfId="46512" xr:uid="{DB6C9C91-15B1-4972-88B0-015B202DCA4C}"/>
    <cellStyle name="style1617005431323" xfId="40562" xr:uid="{CAE38EEB-EEF1-47C5-AEE5-F9B6D6AE8269}"/>
    <cellStyle name="style1617005431323 2" xfId="46515" xr:uid="{D04291EC-5384-44D2-B7FB-5B96FC28B92F}"/>
    <cellStyle name="style1617005431343" xfId="40567" xr:uid="{7E7A0AA3-8D22-478D-B1D7-AF6AD260BE23}"/>
    <cellStyle name="style1617005431343 2" xfId="46518" xr:uid="{0B89C0BB-2A9E-41AA-BCC4-A638FB76F538}"/>
    <cellStyle name="style1617005431378" xfId="40573" xr:uid="{06453526-1501-43B0-B9A2-5E95A723D313}"/>
    <cellStyle name="style1617005431378 2" xfId="46522" xr:uid="{301138C8-9307-4B6B-AE66-660E92FEE11C}"/>
    <cellStyle name="style1617005431418" xfId="40583" xr:uid="{68CD6675-3E2B-4364-9EE4-9D11668CF271}"/>
    <cellStyle name="style1617005431418 2" xfId="46528" xr:uid="{F4B8C5BA-8196-4458-803F-5A658925348D}"/>
    <cellStyle name="style1617005431438" xfId="40568" xr:uid="{96F3FA96-D2F2-4DA2-8A07-2A5905900B0E}"/>
    <cellStyle name="style1617005431438 2" xfId="46519" xr:uid="{0C63EEDE-7298-4483-A917-9CDE5E604C04}"/>
    <cellStyle name="style1617005431463" xfId="40574" xr:uid="{93993CB5-D408-4D82-91D0-4E70FDBA1AE8}"/>
    <cellStyle name="style1617005431463 2" xfId="46523" xr:uid="{DC7E110F-0722-45C0-9CD4-91F507C7A46D}"/>
    <cellStyle name="style1617005431488" xfId="40584" xr:uid="{0C67E854-1514-49A5-BE35-3A81806FCAA6}"/>
    <cellStyle name="style1617005431488 2" xfId="46529" xr:uid="{2941AFE9-77C2-4897-BA46-94B21D23787C}"/>
    <cellStyle name="style1617005431513" xfId="40586" xr:uid="{5CA5265C-9BE0-464D-A6B9-0FD4650EC69C}"/>
    <cellStyle name="style1617005431513 2" xfId="46531" xr:uid="{FB5901E8-194B-4311-9E02-724323941C8D}"/>
    <cellStyle name="style1617005431533" xfId="40587" xr:uid="{3C42A5E4-3916-40B8-AB9D-FA168EF5039B}"/>
    <cellStyle name="style1617005431533 2" xfId="46532" xr:uid="{E5809602-7ACF-4D5B-B036-E4B8D64FF842}"/>
    <cellStyle name="style1617005431563" xfId="40588" xr:uid="{4331104F-0C8F-4ADE-8BB5-C418AB8F028E}"/>
    <cellStyle name="style1617005431563 2" xfId="46533" xr:uid="{C53253EC-177B-4FFA-9149-2CB31EFA943A}"/>
    <cellStyle name="style1617005431588" xfId="40605" xr:uid="{B72F8127-CD3B-4822-90D4-EB1F0074700B}"/>
    <cellStyle name="style1617005431638" xfId="40607" xr:uid="{631C492A-9566-4234-AF22-65C18F3CB5E2}"/>
    <cellStyle name="style1617005431638 2" xfId="46547" xr:uid="{D96FAF84-B6C0-4206-8800-BDCFF4B5781D}"/>
    <cellStyle name="style1617005431663" xfId="40608" xr:uid="{AAE04226-A88D-4B98-B53F-CBDDCB365198}"/>
    <cellStyle name="style1617005431663 2" xfId="46548" xr:uid="{F7540E97-CB6C-41C0-8535-B0A4014D9AE3}"/>
    <cellStyle name="style1617005431688" xfId="40606" xr:uid="{A6BD8F4E-109E-4C31-9D41-4EE702E1DEE5}"/>
    <cellStyle name="style1617005431688 2" xfId="46546" xr:uid="{9BA02AD3-214D-401C-8557-36886A2F0DF3}"/>
    <cellStyle name="style1617005431713" xfId="40609" xr:uid="{52A151FE-8293-4B10-B30C-6F19DAAEFC2B}"/>
    <cellStyle name="style1617005431713 2" xfId="46549" xr:uid="{A3E08047-201F-4E3C-A0A3-5ED43A0D1D4B}"/>
    <cellStyle name="style1617005431738" xfId="40610" xr:uid="{9DF39102-8307-4A36-BB0D-05A29C8C8632}"/>
    <cellStyle name="style1617005431738 2" xfId="46550" xr:uid="{5771688E-4E8A-45CC-AC8D-69A2F235B10C}"/>
    <cellStyle name="style1617005431763" xfId="40611" xr:uid="{9B49D41E-9656-4B4F-BE04-4A4EB74936EF}"/>
    <cellStyle name="style1617005431763 2" xfId="46551" xr:uid="{9A745957-5601-419E-B2E5-E8858F7BEDF7}"/>
    <cellStyle name="style1617005431808" xfId="40612" xr:uid="{E618C4C4-E907-4CFF-AA74-A37DC6FBE847}"/>
    <cellStyle name="style1617005431808 2" xfId="46552" xr:uid="{2C564863-F54C-47D7-9069-762E115C31D4}"/>
    <cellStyle name="style1617005431823" xfId="40613" xr:uid="{0882EAE0-E2A6-45B0-BAA9-512F163BA3C9}"/>
    <cellStyle name="style1617005431823 2" xfId="46553" xr:uid="{DD1040BF-1F17-4541-A228-F3B0B5D9FEBA}"/>
    <cellStyle name="style1617005431848" xfId="40614" xr:uid="{E8F5DD05-4E74-406F-8622-45D0C385E14E}"/>
    <cellStyle name="style1617005431848 2" xfId="46554" xr:uid="{4B95E9C0-C503-496E-8583-8DE89B619208}"/>
    <cellStyle name="style1617005431873" xfId="40615" xr:uid="{61ED5DCC-D518-4BFD-9A41-DA4A562C2601}"/>
    <cellStyle name="style1617005431873 2" xfId="46555" xr:uid="{9C20AE39-A721-441B-8286-4BB668C6E4A0}"/>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13 2" xfId="46513" xr:uid="{C66BB184-7060-4DF9-8CC8-1030F0205492}"/>
    <cellStyle name="style1617005433353" xfId="40564" xr:uid="{E4092E5E-1E62-4602-9236-850D4DF39EF7}"/>
    <cellStyle name="style1617005433353 2" xfId="46516" xr:uid="{CEFCF71E-E4BC-4EE7-AB6F-79666940940F}"/>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58 2" xfId="46520" xr:uid="{5F8A8CD9-7572-44A7-B04C-293557D2A588}"/>
    <cellStyle name="style1617005433473" xfId="40576" xr:uid="{2A542DD8-3A91-48B8-912B-13D19D8177AC}"/>
    <cellStyle name="style1617005433473 2" xfId="46524" xr:uid="{D310B0AC-60C8-4E85-997F-A3AA6CE5DAB7}"/>
    <cellStyle name="style1617005433498" xfId="40580" xr:uid="{D91F1567-DB93-4C35-B6F8-40EEA412B830}"/>
    <cellStyle name="style1617005433498 2" xfId="46526" xr:uid="{ED210D9B-8317-4863-B9A0-5EB137B8D3EC}"/>
    <cellStyle name="style1617005433523" xfId="40581" xr:uid="{768F20A6-ED6D-43AD-9FFF-9F3AB05C6C22}"/>
    <cellStyle name="style1617005433543" xfId="40582" xr:uid="{2DC610E6-9873-407A-9170-787CA6D5A467}"/>
    <cellStyle name="style1617005433543 2" xfId="46527" xr:uid="{236DFE75-0114-4D66-A760-7462886E8898}"/>
    <cellStyle name="style1617005433573" xfId="40585" xr:uid="{1272ACE2-1357-42F2-AE83-9EDDA8029498}"/>
    <cellStyle name="style1617005433573 2" xfId="46530" xr:uid="{63FDDBDE-A211-435C-9C79-05E8EC6A4796}"/>
    <cellStyle name="style1617005433603" xfId="40594" xr:uid="{4D600D43-7B44-4F3B-8400-7F9DE7E76895}"/>
    <cellStyle name="style1617005433643" xfId="40596" xr:uid="{C23390BC-1150-471C-9382-E2C104C44AF4}"/>
    <cellStyle name="style1617005433643 2" xfId="46538" xr:uid="{87DA8C74-7EF3-446E-87CF-EF727E2B9118}"/>
    <cellStyle name="style1617005433663" xfId="40597" xr:uid="{CFB5959F-52E6-491A-9F6B-FEAAF07027DC}"/>
    <cellStyle name="style1617005433663 2" xfId="46539" xr:uid="{5F0F375E-6D29-4E7E-BDA3-03CBA1319909}"/>
    <cellStyle name="style1617005433683" xfId="40595" xr:uid="{6BCF145C-A62D-49D6-A7B4-A5CD88ECDE5B}"/>
    <cellStyle name="style1617005433683 2" xfId="46537" xr:uid="{B1C19D30-87D0-47A3-8031-44351D8D83F9}"/>
    <cellStyle name="style1617005433713" xfId="40598" xr:uid="{32BE8393-E1DC-46BB-A900-8353505656F1}"/>
    <cellStyle name="style1617005433713 2" xfId="46540" xr:uid="{4511E78B-0612-448F-8FD7-9C5475E17346}"/>
    <cellStyle name="style1617005433733" xfId="40599" xr:uid="{23535D5C-1371-4568-B569-438FF5BDB5EE}"/>
    <cellStyle name="style1617005433733 2" xfId="46541" xr:uid="{6EE6E846-D81A-4F9A-9886-7EF65DBF1912}"/>
    <cellStyle name="style1617005433753" xfId="40600" xr:uid="{95859E85-3ECC-4D53-9CE3-E995D963150B}"/>
    <cellStyle name="style1617005433753 2" xfId="46542" xr:uid="{6753AA66-0598-4897-B35A-2A3B6B71DCA7}"/>
    <cellStyle name="style1617005433793" xfId="40601" xr:uid="{1CEE4558-3E90-4928-92C2-FE4EF010DB8B}"/>
    <cellStyle name="style1617005433813" xfId="40602" xr:uid="{B150FD19-ED15-466A-B2EA-50B5DDE789E4}"/>
    <cellStyle name="style1617005433813 2" xfId="46543" xr:uid="{FA658E3C-11EC-494D-AB8C-9DF7B37FCB7E}"/>
    <cellStyle name="style1617005433833" xfId="40603" xr:uid="{E36AE0F2-4D02-4DB5-8CF6-8ACE7B5521AE}"/>
    <cellStyle name="style1617005433833 2" xfId="46544" xr:uid="{7B00375C-616F-479C-A55B-22C52E573E43}"/>
    <cellStyle name="style1617005433853" xfId="40604" xr:uid="{A1089398-2B5C-428A-9016-98FE4BA5B5FC}"/>
    <cellStyle name="style1617005433853 2" xfId="46545" xr:uid="{CF6B283D-0AB0-4CF7-85F2-B86254B26902}"/>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03 2" xfId="46514" xr:uid="{3B44649A-3F7B-435A-BBA1-B96772DDD4CE}"/>
    <cellStyle name="style1617005435943" xfId="40566" xr:uid="{B915972A-4E6D-42C6-BE1B-832CB10AA897}"/>
    <cellStyle name="style1617005435943 2" xfId="46517" xr:uid="{B21C0795-EC66-4EF7-A800-C4BB6E923839}"/>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49 2" xfId="46521" xr:uid="{B3B24C42-6BFE-4FEC-B681-A1CF71A4C054}"/>
    <cellStyle name="style1617005436068" xfId="40578" xr:uid="{213FAF92-1541-4837-8CAF-815B201A4F0C}"/>
    <cellStyle name="style1617005436068 2" xfId="46525" xr:uid="{BC069D71-3FA7-44FA-88D9-F2671DF0E66F}"/>
    <cellStyle name="style1617005436098" xfId="40590" xr:uid="{CD8C4F45-53DC-419B-BFD6-5E4C3E29FF08}"/>
    <cellStyle name="style1617005436098 2" xfId="46534" xr:uid="{F81045AD-90C7-468F-82BA-06176775BF0C}"/>
    <cellStyle name="style1617005436113" xfId="40591" xr:uid="{8E9DBE57-9B61-4CAF-BA70-9372F66000EB}"/>
    <cellStyle name="style1617005436138" xfId="40592" xr:uid="{326AF39F-57D3-4DDF-A642-78D5F094F6C5}"/>
    <cellStyle name="style1617005436138 2" xfId="46535" xr:uid="{155DBEEA-5E7D-4D16-9B33-07AF7AAF4B34}"/>
    <cellStyle name="style1617005436168" xfId="40593" xr:uid="{0663EC98-052F-4BDD-893B-7AE1DA851D94}"/>
    <cellStyle name="style1617005436168 2" xfId="46536" xr:uid="{04ACAA60-68F2-4AAF-87DA-270BBDEFCDCB}"/>
    <cellStyle name="style1617005436193" xfId="40616" xr:uid="{B55A78FD-C533-40D1-A5E1-C1D68CAF4F58}"/>
    <cellStyle name="style1617005436243" xfId="40618" xr:uid="{F4DEFFD0-08AD-4124-AD7E-71E4512F398C}"/>
    <cellStyle name="style1617005436243 2" xfId="46557" xr:uid="{18358E06-E78B-4C7F-86AE-BD9767B7E95E}"/>
    <cellStyle name="style1617005436263" xfId="40619" xr:uid="{ABCC1347-7780-4736-8E39-FD2BF639E618}"/>
    <cellStyle name="style1617005436263 2" xfId="46558" xr:uid="{44F9D295-1B5E-4174-9D92-6A984FD30BC0}"/>
    <cellStyle name="style1617005436283" xfId="40617" xr:uid="{08420ACC-55B6-46DA-8D93-A6D087575C4B}"/>
    <cellStyle name="style1617005436283 2" xfId="46556" xr:uid="{FC96080C-86A8-4F62-AAE2-E306427CFFC8}"/>
    <cellStyle name="style1617005436303" xfId="40620" xr:uid="{69518779-5385-46AD-BE13-630C93DEF8F6}"/>
    <cellStyle name="style1617005436303 2" xfId="46559" xr:uid="{3A282A95-EC27-4768-ADC2-B148F582AA48}"/>
    <cellStyle name="style1617005436323" xfId="40621" xr:uid="{A39D424E-7F9B-4D74-9FAB-6D652BBCDF19}"/>
    <cellStyle name="style1617005436323 2" xfId="46560" xr:uid="{DEBD8B31-DEF9-4334-BFE9-68FC787F6102}"/>
    <cellStyle name="style1617005436349" xfId="40622" xr:uid="{74AD39B1-AB1C-4073-8DEE-F76F864E354B}"/>
    <cellStyle name="style1617005436349 2" xfId="46561" xr:uid="{85317F7C-F726-489C-9995-3541A44E89B6}"/>
    <cellStyle name="style1617005436388" xfId="40623" xr:uid="{899977BF-D0F9-495B-B222-4B09B5D6A2A5}"/>
    <cellStyle name="style1617005436408" xfId="40624" xr:uid="{AFF79E3B-3C39-4A64-BBD1-71C73CD68D12}"/>
    <cellStyle name="style1617005436408 2" xfId="46562" xr:uid="{7B3DAD37-D67E-46F2-84B2-3F9134EF4474}"/>
    <cellStyle name="style1617005436423" xfId="40625" xr:uid="{835F6754-D6CE-4256-86BE-55B07D5C6EF9}"/>
    <cellStyle name="style1617005436423 2" xfId="46563" xr:uid="{CEB92B99-CA2A-4BD3-89F6-121100416BB0}"/>
    <cellStyle name="style1617005436453" xfId="40626" xr:uid="{0E444B41-ADB2-48F6-86EA-5922CDDEF643}"/>
    <cellStyle name="style1617005436453 2" xfId="46564" xr:uid="{2A095DE5-2B50-44CA-BF3A-41B99374FCEB}"/>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148584596" xfId="45408" xr:uid="{C797B8BF-BF78-4ECB-A5C7-147574DC1519}"/>
    <cellStyle name="style1618148584639" xfId="45407" xr:uid="{2F5A8BB2-ACBB-4E5B-928D-DCCB90A78E7B}"/>
    <cellStyle name="style1618148584669" xfId="45413" xr:uid="{4F63A9BF-EDC9-4AF0-AA13-46575D9140F6}"/>
    <cellStyle name="style1618148584700" xfId="45419" xr:uid="{34616DBD-FE28-47B6-B4B4-C8AAB8A1250F}"/>
    <cellStyle name="style1618148584738" xfId="45414" xr:uid="{BC98661E-DAE2-45F5-889B-F0278F1397F5}"/>
    <cellStyle name="style1618148584801" xfId="45420" xr:uid="{531841AC-5754-4A0F-8A4B-635CF3B515A9}"/>
    <cellStyle name="style1618148584821" xfId="45425" xr:uid="{82A391D8-9693-4ADE-908B-2EB0204E7677}"/>
    <cellStyle name="style1618148584860" xfId="45431" xr:uid="{AEE18D4B-295A-4BB3-B90C-EDCCDFC07ECC}"/>
    <cellStyle name="style1618148584910" xfId="45441" xr:uid="{F82EAF50-2EA6-40B7-A67E-510A10902787}"/>
    <cellStyle name="style1618148584943" xfId="45426" xr:uid="{D949BFB6-A692-410A-A47A-9262341E98A2}"/>
    <cellStyle name="style1618148584973" xfId="45432" xr:uid="{1937E79C-5D9A-496F-829D-7975C73A4ABA}"/>
    <cellStyle name="style1618148585012" xfId="45442" xr:uid="{044F62FF-FFCB-4680-9639-0F1DD1FDC5F9}"/>
    <cellStyle name="style1618148585034" xfId="45447" xr:uid="{E5FC46F6-D740-4B90-AE6C-D90EB545BB63}"/>
    <cellStyle name="style1618148585072" xfId="45448" xr:uid="{EA18A222-BC93-4557-A114-D2EAC2DCF284}"/>
    <cellStyle name="style1618148585113" xfId="45450" xr:uid="{912BC28B-A465-4070-9644-6180B56C15BD}"/>
    <cellStyle name="style1618148585155" xfId="45460" xr:uid="{D2643D33-1AC9-4FBB-948D-275639E69953}"/>
    <cellStyle name="style1618148585176" xfId="45469" xr:uid="{D37F6C1B-5728-4E3D-9F6A-6A704A787458}"/>
    <cellStyle name="style1618148585236" xfId="45474" xr:uid="{6A192298-C184-4D33-8942-F9FE4761C5B8}"/>
    <cellStyle name="style1618148585267" xfId="45475" xr:uid="{4D276CE3-B0C8-42A2-A953-F458698A553D}"/>
    <cellStyle name="style1618148585295" xfId="45473" xr:uid="{48CDAD12-DDB3-47A9-AE99-B3CA7D16C44E}"/>
    <cellStyle name="style1618148585328" xfId="45480" xr:uid="{3BD8EE13-FD2D-4EAA-89F7-9CED84E3A7B1}"/>
    <cellStyle name="style1618148585358" xfId="45481" xr:uid="{E8821224-B040-4DE8-B334-7732FA77CC99}"/>
    <cellStyle name="style1618148585388" xfId="45482" xr:uid="{A5B01E34-C075-4A6B-9502-05BA1C057A9A}"/>
    <cellStyle name="style1618148585447" xfId="45483" xr:uid="{519A2370-C918-474A-BE2C-33B21CDBCE00}"/>
    <cellStyle name="style1618148585469" xfId="45484" xr:uid="{2F57C877-C04A-4B20-BF21-7D7EF14BBB4B}"/>
    <cellStyle name="style1618148585498" xfId="45485" xr:uid="{6E0F5C2A-A061-4CED-866E-4E599415157B}"/>
    <cellStyle name="style1618148585528" xfId="45486" xr:uid="{C60278D8-CC35-4B3B-A155-0888DF3B4C55}"/>
    <cellStyle name="style1618148586740" xfId="45410" xr:uid="{C6397ADA-57E0-43B7-A323-92920B579DB6}"/>
    <cellStyle name="style1618148586768" xfId="45409" xr:uid="{4BE001AF-D00E-48E9-A944-5DA9A66972FE}"/>
    <cellStyle name="style1618148586790" xfId="45415" xr:uid="{366CD98C-7FD9-4A1F-B32D-8E6F03B3D49D}"/>
    <cellStyle name="style1618148586819" xfId="45421" xr:uid="{2CCA8731-0B71-4AD5-B021-4535D36C3301}"/>
    <cellStyle name="style1618148586841" xfId="45416" xr:uid="{6BE80A47-69AA-4FE9-B094-6C46149446D5}"/>
    <cellStyle name="style1618148586889" xfId="45422" xr:uid="{EA720384-DE69-4CEE-A9FB-509DFB28BD7F}"/>
    <cellStyle name="style1618148586912" xfId="45427" xr:uid="{F956D060-7B6E-4335-A6CA-C401BAC7C4FE}"/>
    <cellStyle name="style1618148586932" xfId="45433" xr:uid="{8AAD48C2-24BE-4B50-91E9-E071B59A6FD1}"/>
    <cellStyle name="style1618148586983" xfId="45437" xr:uid="{D19E5EA4-B021-441C-86D4-7DE432D8AE61}"/>
    <cellStyle name="style1618148587003" xfId="45428" xr:uid="{5ADA1AF7-2985-4F98-B248-2C0CB85E33A0}"/>
    <cellStyle name="style1618148587031" xfId="45434" xr:uid="{4FE8ECF7-5ECC-4397-ACCD-60797F609679}"/>
    <cellStyle name="style1618148587064" xfId="45438" xr:uid="{194E24CB-0411-404F-9F78-8A3A114B41B5}"/>
    <cellStyle name="style1618148587092" xfId="45443" xr:uid="{6DD50784-29FF-407D-AE8E-3A3D7C2C6953}"/>
    <cellStyle name="style1618148587112" xfId="45444" xr:uid="{F00EF98A-D08F-4281-815B-B256F0AF12D9}"/>
    <cellStyle name="style1618148587155" xfId="45451" xr:uid="{B71515D0-D0F8-4805-B765-EE81F97D22D9}"/>
    <cellStyle name="style1618148587195" xfId="45452" xr:uid="{32842F17-64F4-4E73-B187-C5E7898D5C6D}"/>
    <cellStyle name="style1618148587216" xfId="45453" xr:uid="{22F981D0-7766-4944-9216-E18AA69D4E2F}"/>
    <cellStyle name="style1618148587274" xfId="45455" xr:uid="{6EE0B78A-9E33-49FF-A079-8199A9114C95}"/>
    <cellStyle name="style1618148587297" xfId="45456" xr:uid="{581385DC-1328-45B8-BC82-D4A8C0AFD885}"/>
    <cellStyle name="style1618148587315" xfId="45454" xr:uid="{DAF78970-8397-4E02-965E-6A77C181BAC9}"/>
    <cellStyle name="style1618148587345" xfId="45457" xr:uid="{9B9A250C-EA3D-46C8-8FAC-68117666CA92}"/>
    <cellStyle name="style1618148587368" xfId="45458" xr:uid="{514DA282-1D79-4B00-B513-7699F58BF276}"/>
    <cellStyle name="style1618148587396" xfId="45459" xr:uid="{EE6E7620-A9A9-49DC-80C0-B662A4075DF7}"/>
    <cellStyle name="style1618148587439" xfId="45461" xr:uid="{011515CB-BBE2-4643-96B1-AD4D8DE7DA76}"/>
    <cellStyle name="style1618148587457" xfId="45462" xr:uid="{7D3C180A-98B1-42B0-A98F-1D91FBA62A2F}"/>
    <cellStyle name="style1618148587488" xfId="45463" xr:uid="{4C9B5E51-62B0-4F72-91FF-D70402FA56B2}"/>
    <cellStyle name="style1618148587510" xfId="45464" xr:uid="{73754FDA-F011-4DCA-8B4E-E6CC52F44D44}"/>
    <cellStyle name="style1618148588460" xfId="45412" xr:uid="{DF0EEFB1-0892-4CDC-B606-A1C7FC6772C3}"/>
    <cellStyle name="style1618148588491" xfId="45411" xr:uid="{FD6EA372-ACBD-4599-A59A-1524A0CBB966}"/>
    <cellStyle name="style1618148588511" xfId="45417" xr:uid="{F7CF1752-4DD4-4D13-8F5B-F2F6316162C8}"/>
    <cellStyle name="style1618148588541" xfId="45423" xr:uid="{25551438-124B-4B15-92BB-670337FFDD34}"/>
    <cellStyle name="style1618148588572" xfId="45418" xr:uid="{ED93D67B-9653-48C8-9071-FFE899E7856C}"/>
    <cellStyle name="style1618148588620" xfId="45424" xr:uid="{2BD140AE-5ECF-493D-8F5A-13045FB17379}"/>
    <cellStyle name="style1618148588641" xfId="45429" xr:uid="{E2E4F97B-0774-4517-824C-CFB91A9D4AC1}"/>
    <cellStyle name="style1618148588663" xfId="45435" xr:uid="{F3A4281A-BB85-42FB-84F9-D2AD8F3B67B9}"/>
    <cellStyle name="style1618148588711" xfId="45439" xr:uid="{8BED8C8C-CCBA-4760-81DD-12E00F5267B8}"/>
    <cellStyle name="style1618148588727" xfId="45430" xr:uid="{DD988E33-B4D7-4E38-AFEB-F90A1EF7E9DB}"/>
    <cellStyle name="style1618148588743" xfId="45436" xr:uid="{3433D4C2-86AB-4474-A995-AF75D0404012}"/>
    <cellStyle name="style1618148588789" xfId="45440" xr:uid="{1D4F0C54-83CE-41D0-8B98-AD0F64F5F700}"/>
    <cellStyle name="style1618148588812" xfId="45445" xr:uid="{3433505F-69E2-4B85-A89B-7320876A50D6}"/>
    <cellStyle name="style1618148588827" xfId="45446" xr:uid="{58BA841F-F065-4517-8259-77966D5F990B}"/>
    <cellStyle name="style1618148588874" xfId="45449" xr:uid="{34937B2A-3BFF-46A4-9792-1CCD9C311713}"/>
    <cellStyle name="style1618148588912" xfId="45465" xr:uid="{7A51D348-EE9E-4FD9-9349-7AB0734A51B7}"/>
    <cellStyle name="style1618148588959" xfId="45467" xr:uid="{22835F63-596E-49D8-96C9-94F44439D5F2}"/>
    <cellStyle name="style1618148588974" xfId="45468" xr:uid="{0722193D-188A-40BE-9B5B-29E8562395CF}"/>
    <cellStyle name="style1618148589006" xfId="45466" xr:uid="{2693DF34-0D48-4ED8-8A7A-23E52E83F3EF}"/>
    <cellStyle name="style1618148589028" xfId="45470" xr:uid="{2E0BEB5E-D0D4-45B2-ABDA-0BC3CD7E53EF}"/>
    <cellStyle name="style1618148589043" xfId="45471" xr:uid="{5EBC1825-B871-4112-9D18-9DCC0BF9D3AE}"/>
    <cellStyle name="style1618148589075" xfId="45472" xr:uid="{A4A83047-FFF6-48C6-96B5-B38E496FA4F2}"/>
    <cellStyle name="style1618148589112" xfId="45476" xr:uid="{446ACDEB-C2BC-4829-AD31-2E821994BF27}"/>
    <cellStyle name="style1618148589144" xfId="45477" xr:uid="{4E1E0E6C-E897-4131-A1FF-18F179FE5B19}"/>
    <cellStyle name="style1618148589159" xfId="45478" xr:uid="{77F7FED9-4D6F-4069-B7E9-19058696F6A3}"/>
    <cellStyle name="style1618148589191" xfId="45479" xr:uid="{BBA48747-1B8F-4ECD-83F0-F717B43E37E8}"/>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057700471" xfId="44927" xr:uid="{371872D7-9111-4AC4-9F1F-EFBC5F39513D}"/>
    <cellStyle name="style1620057700494" xfId="44928" xr:uid="{14F9AD64-1A02-45A3-8AF1-D8C2C297D91B}"/>
    <cellStyle name="style1620057700514" xfId="44939" xr:uid="{26C9EE92-BB88-4614-B569-FF5CB976EC76}"/>
    <cellStyle name="style1620057700534" xfId="44940" xr:uid="{9E940AC8-42B6-42B5-9107-940F5BEDFC22}"/>
    <cellStyle name="style1620057700575" xfId="44930" xr:uid="{50D32558-104F-4F3F-85B1-E79B9D55E41E}"/>
    <cellStyle name="style1620057700595" xfId="44931" xr:uid="{74226160-F5F2-47A7-A87F-AED0D3F597F1}"/>
    <cellStyle name="style1620057700614" xfId="44929" xr:uid="{03587877-FE70-4660-8AA6-48779BD022E6}"/>
    <cellStyle name="style1620057700644" xfId="44932" xr:uid="{0EBE0F06-0CD7-402D-977B-F0D1B9DA3163}"/>
    <cellStyle name="style1620057700664" xfId="44941" xr:uid="{FD102912-58D0-4C24-AB05-50AD570886ED}"/>
    <cellStyle name="style1620057700676" xfId="44942" xr:uid="{727267B8-2134-411E-8D10-B62EBB3D24B4}"/>
    <cellStyle name="style1620057700697" xfId="44943" xr:uid="{018A89EC-DEA4-4281-BEF3-968AE1528DAB}"/>
    <cellStyle name="style1620057700725" xfId="44944" xr:uid="{9CB0742F-F971-481C-8785-6DE96E3BAE62}"/>
    <cellStyle name="style1620057700745" xfId="44951" xr:uid="{3F737D81-95A7-4E2E-9B6D-5E25874138D0}"/>
    <cellStyle name="style1620057700767" xfId="44963" xr:uid="{2F8D47B1-74C0-4DAF-8A40-847C26B34B40}"/>
    <cellStyle name="style1620057700788" xfId="44952" xr:uid="{B988051C-3090-42BF-83B3-2450D3C57EC1}"/>
    <cellStyle name="style1620057700808" xfId="44964" xr:uid="{1B38FCEF-3F11-44DE-81DB-7E036BDF81C4}"/>
    <cellStyle name="style1620057700828" xfId="44975" xr:uid="{9A0B1508-CB40-4E97-8D8A-B008205FA7D4}"/>
    <cellStyle name="style1620057700849" xfId="44976" xr:uid="{2F18FBA9-46EC-4240-AA64-C87236B02EF9}"/>
    <cellStyle name="style1620057700869" xfId="44953" xr:uid="{2B13EE45-80AC-4350-80AB-D218E1A196FE}"/>
    <cellStyle name="style1620057700890" xfId="44954" xr:uid="{F24BE818-C338-4BE3-8ADA-704CD35A53B2}"/>
    <cellStyle name="style1620057700910" xfId="44955" xr:uid="{361B2F6E-F718-47D1-9F82-1694E327534D}"/>
    <cellStyle name="style1620057700928" xfId="44956" xr:uid="{BEA99811-6652-41BC-BE94-697E13A230F2}"/>
    <cellStyle name="style1620057700951" xfId="44965" xr:uid="{2207FF1E-3A76-4F74-BA2E-C470A154DF75}"/>
    <cellStyle name="style1620057700971" xfId="44966" xr:uid="{3DE8F961-1ECC-4672-B16E-91E49714B5BE}"/>
    <cellStyle name="style1620057700991" xfId="44967" xr:uid="{E18C2194-8830-461C-8EAD-D18C78C8BB7A}"/>
    <cellStyle name="style1620057701012" xfId="44968" xr:uid="{E2985961-C741-41EF-8215-9D03F226E7AB}"/>
    <cellStyle name="style1620057701042" xfId="44977" xr:uid="{0BF8DEB0-4F45-4B60-BF6B-C8882BD83382}"/>
    <cellStyle name="style1620057701062" xfId="44978" xr:uid="{17F92BDC-9BBD-435E-8CAF-49F29E5AAD9F}"/>
    <cellStyle name="style1620057701083" xfId="44979" xr:uid="{3036B1C1-0DB6-4CB3-8370-FEB43E1AB837}"/>
    <cellStyle name="style1620057701101" xfId="44980" xr:uid="{29501D68-6A92-4E1D-8736-365C86128812}"/>
    <cellStyle name="style1620057702179" xfId="44987" xr:uid="{F2E85F5B-2C08-467C-B766-A566FF81C32F}"/>
    <cellStyle name="style1620057702195" xfId="44988" xr:uid="{A367FAA3-7DC8-459F-AE0F-7C864DE9A898}"/>
    <cellStyle name="style1620057702242" xfId="44999" xr:uid="{7DED59CF-D9EB-4B43-A5F3-EDC6D5590765}"/>
    <cellStyle name="style1620057702248" xfId="45000" xr:uid="{1A860442-2318-4F89-928B-6D1DF9710832}"/>
    <cellStyle name="style1620057702295" xfId="44990" xr:uid="{C26D0FDC-9591-4953-A348-D8A18D409A69}"/>
    <cellStyle name="style1620057702326" xfId="44991" xr:uid="{B16AC295-D547-4887-BEF0-D60B082BC10F}"/>
    <cellStyle name="style1620057702348" xfId="44989" xr:uid="{DD0C09C8-DC20-4FBD-8E9E-7A2BCF28FADA}"/>
    <cellStyle name="style1620057702364" xfId="44992" xr:uid="{6113461F-BC8A-4CAF-838F-5A4294C55D9C}"/>
    <cellStyle name="style1620057702380" xfId="45001" xr:uid="{DA216B17-BB3D-4B41-BBF1-EE79AD86519F}"/>
    <cellStyle name="style1620057702395" xfId="45002" xr:uid="{12D7BD30-B32E-4F71-9D50-22CF05597F61}"/>
    <cellStyle name="style1620057702426" xfId="45003" xr:uid="{0F667ACD-10A7-4C76-8A1B-1EF9FE9AA012}"/>
    <cellStyle name="style1620057702449" xfId="45004" xr:uid="{238BFA34-1E27-4CEE-879E-8D94DD2792E1}"/>
    <cellStyle name="style1620057702464" xfId="45011" xr:uid="{1641AF17-3F15-4E18-AA0A-0000D91C274D}"/>
    <cellStyle name="style1620057702495" xfId="45023" xr:uid="{D930DC01-622F-426B-A1AC-145DC9EFDD25}"/>
    <cellStyle name="style1620057702511" xfId="45012" xr:uid="{C8DB8D7B-886A-417C-83D8-BAAF10B4A707}"/>
    <cellStyle name="style1620057702527" xfId="45024" xr:uid="{E63CF5CE-F9D9-4BE4-BB2D-D98F9169DD67}"/>
    <cellStyle name="style1620057702561" xfId="45035" xr:uid="{80EBE838-1A81-42A3-B130-15330231002F}"/>
    <cellStyle name="style1620057702582" xfId="45036" xr:uid="{CF986958-2BD7-4606-B81A-7DBC39A9A6F6}"/>
    <cellStyle name="style1620057702610" xfId="45013" xr:uid="{23BDFE2B-F860-4A31-9A8A-53747B39F01B}"/>
    <cellStyle name="style1620057702632" xfId="45014" xr:uid="{25B12D3F-24C3-40A1-8120-7F2958B73FF0}"/>
    <cellStyle name="style1620057702653" xfId="45015" xr:uid="{601402C8-2400-4E28-8505-02694F9C65CF}"/>
    <cellStyle name="style1620057702673" xfId="45016" xr:uid="{E570F53E-E485-4330-88AB-62CCB1B4003C}"/>
    <cellStyle name="style1620057702693" xfId="45025" xr:uid="{D87D7794-1E83-4287-9457-69657717762B}"/>
    <cellStyle name="style1620057702712" xfId="45026" xr:uid="{391B8365-ACB6-46E0-8982-3B3BDE04C5BA}"/>
    <cellStyle name="style1620057702732" xfId="45027" xr:uid="{7679DEFB-3E1D-4195-9751-1EFFC75928EA}"/>
    <cellStyle name="style1620057702752" xfId="45028" xr:uid="{39FE947B-A5F2-489F-8D95-5E23AF6C3756}"/>
    <cellStyle name="style1620057702805" xfId="45037" xr:uid="{2A6AD114-46A6-48AC-AE54-1C8CFD6B43DD}"/>
    <cellStyle name="style1620057702825" xfId="45038" xr:uid="{4E777E0B-1E5D-44F1-B37D-911C5202203B}"/>
    <cellStyle name="style1620057702846" xfId="45039" xr:uid="{8F618E2B-538C-46F9-91C9-ADD30D86E5F2}"/>
    <cellStyle name="style1620057702866" xfId="45040" xr:uid="{66EB7A3D-886A-44F7-856D-4D970BF9F5FA}"/>
    <cellStyle name="style1620057703904" xfId="45047" xr:uid="{90055798-5B4D-4B81-849C-92A5BB04E039}"/>
    <cellStyle name="style1620057703932" xfId="45048" xr:uid="{BEE9BA6F-2C61-4C03-9B80-8EA320C1FD83}"/>
    <cellStyle name="style1620057703953" xfId="45059" xr:uid="{7C61CEC7-D38E-4FF4-AB41-C222ECDC959C}"/>
    <cellStyle name="style1620057703975" xfId="45060" xr:uid="{D85E7CF5-DF60-4062-BD76-9E29C2618E91}"/>
    <cellStyle name="style1620057704016" xfId="45050" xr:uid="{FA085185-6C99-4DC1-B141-3182EA3F2F01}"/>
    <cellStyle name="style1620057704036" xfId="45051" xr:uid="{52F4FC52-2E57-4E17-9F17-685E1A4A735A}"/>
    <cellStyle name="style1620057704057" xfId="45049" xr:uid="{4275129F-3EFE-424F-BF95-53765B08FCB0}"/>
    <cellStyle name="style1620057704077" xfId="45052" xr:uid="{A97CB961-251B-4640-8A2C-4A08D8788B5F}"/>
    <cellStyle name="style1620057704105" xfId="45061" xr:uid="{7845EF91-2771-47BC-AA08-BFDDEB8FCB5C}"/>
    <cellStyle name="style1620057704126" xfId="45062" xr:uid="{FA18F7F6-F36D-49D6-AB0D-B968BC8EB326}"/>
    <cellStyle name="style1620057704146" xfId="45063" xr:uid="{E60F3F70-0457-446C-8A0C-C0BC16E03B05}"/>
    <cellStyle name="style1620057704166" xfId="45064" xr:uid="{B2CFC970-BB51-4D23-9BE4-565E4C2AB6EB}"/>
    <cellStyle name="style1620057704187" xfId="45071" xr:uid="{8B7782D8-1A72-4629-AE48-6B791CD67727}"/>
    <cellStyle name="style1620057704209" xfId="45083" xr:uid="{3E4071DF-82F7-4CA2-A0EB-30E55C6E47DD}"/>
    <cellStyle name="style1620057704229" xfId="45095" xr:uid="{DD7D98DD-44C0-4355-A958-254CDA5CD2F7}"/>
    <cellStyle name="style1620057704248" xfId="45072" xr:uid="{FFD2C748-8084-4F82-B7C2-29633F73A186}"/>
    <cellStyle name="style1620057704268" xfId="45084" xr:uid="{4B4E38A3-BF99-4918-9EFD-F3259ADB92C8}"/>
    <cellStyle name="style1620057704294" xfId="45096" xr:uid="{0F90D4AB-202C-4DFF-85F3-4F250FE528BC}"/>
    <cellStyle name="style1620057704309" xfId="45073" xr:uid="{DD12A0A1-C188-48FF-A7D3-2199B7A71691}"/>
    <cellStyle name="style1620057704325" xfId="45074" xr:uid="{976D0AFB-2E01-4CB6-BD6B-FF7F7644B935}"/>
    <cellStyle name="style1620057704356" xfId="45075" xr:uid="{F0E2C35F-98AE-497B-B26F-C3A9F136FE7E}"/>
    <cellStyle name="style1620057704380" xfId="45076" xr:uid="{B9E1803C-056B-457A-AB9D-7E00A386446E}"/>
    <cellStyle name="style1620057704401" xfId="45085" xr:uid="{73A47ADE-FB8C-45C9-BF14-5476A5D9F4D1}"/>
    <cellStyle name="style1620057704421" xfId="45086" xr:uid="{6387A757-0CF4-478B-BFA5-B8C5AC1E9AC6}"/>
    <cellStyle name="style1620057704441" xfId="45087" xr:uid="{9FD7E273-255A-448E-9C41-C6EC069F4200}"/>
    <cellStyle name="style1620057704462" xfId="45088" xr:uid="{EE7E2D09-3D14-4B95-A35E-B4ADA74C622A}"/>
    <cellStyle name="style1620057704500" xfId="45097" xr:uid="{ABFE60A1-BBBE-4FE8-A460-D16FCB532BE4}"/>
    <cellStyle name="style1620057704523" xfId="45098" xr:uid="{E53CB41A-247E-4B60-8616-D382BF0D2245}"/>
    <cellStyle name="style1620057704543" xfId="45099" xr:uid="{EA7015F7-A964-42AC-819C-633C0EB08615}"/>
    <cellStyle name="style1620057704563" xfId="45100" xr:uid="{01127CAF-732A-491D-B6A7-A25D86B0CFCF}"/>
    <cellStyle name="style1620057705570" xfId="44933" xr:uid="{CED53A90-BA2D-449F-BD33-63C6DD473371}"/>
    <cellStyle name="style1620057705595" xfId="44934" xr:uid="{2C9C3F2C-4BCF-47F9-A695-7DF3DED86D00}"/>
    <cellStyle name="style1620057705613" xfId="44945" xr:uid="{FF4646F4-099D-4485-B924-2EBD773B3A27}"/>
    <cellStyle name="style1620057705633" xfId="44946" xr:uid="{7FDAC5E4-2FFC-458C-A0F2-E9BF747763FB}"/>
    <cellStyle name="style1620057705674" xfId="44936" xr:uid="{A4270D71-5F3D-4C17-9348-5A6D7A53035C}"/>
    <cellStyle name="style1620057705694" xfId="44937" xr:uid="{18640194-01CD-4F5F-989A-235BCB1FF06D}"/>
    <cellStyle name="style1620057705722" xfId="44935" xr:uid="{8895E8F1-E7F0-4E7D-82B3-DC016AAF86AA}"/>
    <cellStyle name="style1620057705745" xfId="44938" xr:uid="{77CE98D8-6BBE-40A0-B174-B5F6FEB44A18}"/>
    <cellStyle name="style1620057705765" xfId="44947" xr:uid="{17E79B82-C436-45B7-B11F-193A1C3CC51B}"/>
    <cellStyle name="style1620057705786" xfId="44948" xr:uid="{673C0150-1429-4814-8992-3DD64AD3803C}"/>
    <cellStyle name="style1620057705806" xfId="44949" xr:uid="{97DB1329-41F6-41F4-A86E-29485ECB7C16}"/>
    <cellStyle name="style1620057705826" xfId="44950" xr:uid="{B32418BB-4568-4C43-AEBD-D27F7293D8CC}"/>
    <cellStyle name="style1620057705847" xfId="44957" xr:uid="{1DDCFED3-4E31-4B5B-BA8C-070B6494B69B}"/>
    <cellStyle name="style1620057705867" xfId="44969" xr:uid="{585829C5-7AF3-490B-AACE-0A76471CD5AB}"/>
    <cellStyle name="style1620057705885" xfId="44958" xr:uid="{8E94290D-EC6D-4ACB-A004-22A166CAAA53}"/>
    <cellStyle name="style1620057705908" xfId="44970" xr:uid="{D30AA2FA-736C-4BFE-807E-FA81147624D7}"/>
    <cellStyle name="style1620057705928" xfId="44981" xr:uid="{7F869493-791A-4ADF-9DA0-A28ACD0CE42A}"/>
    <cellStyle name="style1620057705948" xfId="44982" xr:uid="{DD6EE8B5-FBF6-4E26-9E36-E54D5555BD32}"/>
    <cellStyle name="style1620057705969" xfId="44959" xr:uid="{F46D1024-0515-4FC8-B984-EC0937AD0DCF}"/>
    <cellStyle name="style1620057705989" xfId="44960" xr:uid="{05892E51-360F-40C5-8BAA-F42160E3AEB7}"/>
    <cellStyle name="style1620057706009" xfId="44961" xr:uid="{54CF24C1-E38E-4049-8C4D-E34483FD5DFC}"/>
    <cellStyle name="style1620057706040" xfId="44962" xr:uid="{A372D817-54DA-457E-84DA-6FA842BB1D3C}"/>
    <cellStyle name="style1620057706060" xfId="44971" xr:uid="{0AC1F18E-299C-4055-8831-F556A47760F0}"/>
    <cellStyle name="style1620057706080" xfId="44972" xr:uid="{51D8C9E0-76AC-4802-8415-291E110C2229}"/>
    <cellStyle name="style1620057706101" xfId="44973" xr:uid="{EE44CC18-2CD1-4991-AEC0-2A8414768647}"/>
    <cellStyle name="style1620057706121" xfId="44974" xr:uid="{86D750E0-DEC5-420D-A070-CEDDE8E92E5E}"/>
    <cellStyle name="style1620057706141" xfId="44983" xr:uid="{1A754151-A86B-4039-8301-29C630E2F665}"/>
    <cellStyle name="style1620057706162" xfId="44984" xr:uid="{3D02A7EA-9C74-4E4E-91B1-161558654A27}"/>
    <cellStyle name="style1620057706182" xfId="44985" xr:uid="{BD24A957-51FF-4B51-A9D3-7925298E50F0}"/>
    <cellStyle name="style1620057706210" xfId="44986" xr:uid="{56935EBD-34B4-478D-A8D5-C3CE4DD476A7}"/>
    <cellStyle name="style1620057707209" xfId="44993" xr:uid="{F53E6C86-9AE8-481E-98B1-0CD4EE3297E8}"/>
    <cellStyle name="style1620057707231" xfId="44994" xr:uid="{F140B0F1-2ABB-46D0-A281-12F272D0D789}"/>
    <cellStyle name="style1620057707252" xfId="45005" xr:uid="{7420B4F3-F07E-4D92-9B21-3E0B2F410B13}"/>
    <cellStyle name="style1620057707272" xfId="45006" xr:uid="{A331BF49-C92B-4B39-998E-195A3B5783CA}"/>
    <cellStyle name="style1620057707323" xfId="44996" xr:uid="{8B9A820D-95E5-4800-821B-B0066505C044}"/>
    <cellStyle name="style1620057707343" xfId="44997" xr:uid="{1FE2D2B2-4278-43AA-ADB9-47276BC17998}"/>
    <cellStyle name="style1620057707363" xfId="44995" xr:uid="{75B58FC2-CDD5-4001-B3B7-07C181976F5E}"/>
    <cellStyle name="style1620057707384" xfId="44998" xr:uid="{45B1EF31-B7C8-4D1B-8578-A359F5AD8D3D}"/>
    <cellStyle name="style1620057707404" xfId="45007" xr:uid="{90D7AA2F-9BCE-40A5-902B-8AD958244D24}"/>
    <cellStyle name="style1620057707424" xfId="45008" xr:uid="{2013D1E5-8B64-47A8-9987-07C56F355658}"/>
    <cellStyle name="style1620057707444" xfId="45009" xr:uid="{E0915DD6-8FEC-49B8-8EFA-EAC851D131F3}"/>
    <cellStyle name="style1620057707463" xfId="45010" xr:uid="{F56F54EA-5967-4D1D-AD40-2E46968983CA}"/>
    <cellStyle name="style1620057707493" xfId="45017" xr:uid="{C65F59E2-20E2-4269-AD0E-ABB5FE134D0E}"/>
    <cellStyle name="style1620057707515" xfId="45029" xr:uid="{EF4E4FE1-E5E4-496C-BAEE-150E44FF483F}"/>
    <cellStyle name="style1620057707536" xfId="45018" xr:uid="{9D77BEDA-487D-4E54-87C1-21DE21E3D289}"/>
    <cellStyle name="style1620057707556" xfId="45030" xr:uid="{DD432318-4DFA-4C35-BF13-FF5420EC05D5}"/>
    <cellStyle name="style1620057707576" xfId="45041" xr:uid="{8AAE2601-9516-40D9-9E70-736CA10D5E5E}"/>
    <cellStyle name="style1620057707597" xfId="45042" xr:uid="{68D31642-5506-474C-8E4D-22AAF31C4675}"/>
    <cellStyle name="style1620057707708" xfId="45019" xr:uid="{CAE4DE9B-B91E-4894-B0A5-EB68E62B4EF7}"/>
    <cellStyle name="style1620057709728" xfId="45020" xr:uid="{7AAC8DF4-7BE7-47F2-A83C-5B108355A164}"/>
    <cellStyle name="style1620057710515" xfId="45021" xr:uid="{DE9E1498-AAE5-49CA-A365-007C04B2184B}"/>
    <cellStyle name="style1620057711085" xfId="45022" xr:uid="{7B82C084-1A56-4D3C-91B9-8C43E29BEA8D}"/>
    <cellStyle name="style1620057711502" xfId="45031" xr:uid="{BBCC63F9-5AD4-456D-BEAE-2F730E292F3D}"/>
    <cellStyle name="style1620057711934" xfId="45032" xr:uid="{D7AB2F4E-BCD5-4568-A508-662C24FF3C2E}"/>
    <cellStyle name="style1620057712273" xfId="45033" xr:uid="{A6F12AA4-F248-4113-AA16-5A0CD8EB17DC}"/>
    <cellStyle name="style1620057712674" xfId="45034" xr:uid="{9CBCB3CE-9730-4218-9617-5B2A934B910F}"/>
    <cellStyle name="style1620057712975" xfId="45043" xr:uid="{447F6CB1-3287-46CA-96C5-34FC1F0437A5}"/>
    <cellStyle name="style1620057712991" xfId="45044" xr:uid="{E09CA098-8882-4E0C-85C6-80BBFF4DB246}"/>
    <cellStyle name="style1620057713006" xfId="45045" xr:uid="{E41FD526-F3DC-40E9-8BA0-6A7C3C3B8497}"/>
    <cellStyle name="style1620057713037" xfId="45046" xr:uid="{E8D0F6BE-11B5-4975-9A90-54BC3A164B17}"/>
    <cellStyle name="style1620057714234" xfId="45053" xr:uid="{24E3A954-7724-4B0B-BF2F-312AFA691EA7}"/>
    <cellStyle name="style1620057714257" xfId="45054" xr:uid="{FFA99512-D4EE-4B49-B6A3-AB790E43289F}"/>
    <cellStyle name="style1620057714275" xfId="45065" xr:uid="{AE99A8C8-C614-4F18-A09D-01CC7BB6D19F}"/>
    <cellStyle name="style1620057714297" xfId="45066" xr:uid="{45E3829D-616B-49FC-8833-14F0FD59B470}"/>
    <cellStyle name="style1620057714348" xfId="45056" xr:uid="{E22AEE51-7323-4903-A988-00F6AA2E1276}"/>
    <cellStyle name="style1620057714369" xfId="45057" xr:uid="{9E2171CC-ADE4-42D7-86E6-F85B80583E6B}"/>
    <cellStyle name="style1620057714389" xfId="45055" xr:uid="{D1901E54-0938-4656-B20D-D747735A6EC3}"/>
    <cellStyle name="style1620057714409" xfId="45058" xr:uid="{638A19CF-65C3-40B9-9577-6E0342CB772E}"/>
    <cellStyle name="style1620057714463" xfId="45067" xr:uid="{D469A2BB-F300-4470-B3EE-51C0092D8C8D}"/>
    <cellStyle name="style1620057714579" xfId="45068" xr:uid="{6222C74A-67A7-4C0F-B5E4-8F7821433AC3}"/>
    <cellStyle name="style1620057714895" xfId="45069" xr:uid="{E97CE31E-1E4C-41A5-B30F-6A2E2EAD296D}"/>
    <cellStyle name="style1620057715227" xfId="45070" xr:uid="{1283DEA7-BA62-4CB5-93FF-04E9A8308E08}"/>
    <cellStyle name="style1620057715615" xfId="45077" xr:uid="{BD563DB1-E3D8-4781-84C3-3668F7FEC4B3}"/>
    <cellStyle name="style1620057715945" xfId="45089" xr:uid="{C1F4E84F-A210-4B67-BE0A-C24255CA7E1A}"/>
    <cellStyle name="style1620057716715" xfId="45101" xr:uid="{1FA195EA-59ED-4A4F-B233-B9027EEB3098}"/>
    <cellStyle name="style1620057716753" xfId="45078" xr:uid="{B8CB08BB-4AB0-482D-A2D8-ED372D3CCD23}"/>
    <cellStyle name="style1620057716769" xfId="45090" xr:uid="{E8B9E043-EDF3-4EFF-BACB-3E56E26D0ACF}"/>
    <cellStyle name="style1620057716784" xfId="45102" xr:uid="{B09B1D78-48CE-4EEA-AEB7-B78F4B406AA2}"/>
    <cellStyle name="style1620057716815" xfId="45079" xr:uid="{CAD432FB-C782-4AEA-86BE-9E314447C209}"/>
    <cellStyle name="style1620057716831" xfId="45080" xr:uid="{D4FB7CA2-F671-4E0A-B405-B7E597211909}"/>
    <cellStyle name="style1620057716853" xfId="45081" xr:uid="{C307A3E9-D32D-4C42-9B32-3266F417AAC0}"/>
    <cellStyle name="style1620057716885" xfId="45082" xr:uid="{81E7C009-E417-4389-A189-3A16094BF230}"/>
    <cellStyle name="style1620057716900" xfId="45091" xr:uid="{AD98BA84-E2AB-46BD-9124-B8976FC19620}"/>
    <cellStyle name="style1620057716931" xfId="45092" xr:uid="{5328F895-AB36-47A0-8827-277897DD8930}"/>
    <cellStyle name="style1620057716947" xfId="45093" xr:uid="{120CE66A-D199-4267-970D-C1BA7EFDD3E1}"/>
    <cellStyle name="style1620057716969" xfId="45094" xr:uid="{69E87FFB-3D6E-4325-98E4-5D74C2A6A408}"/>
    <cellStyle name="style1620057717000" xfId="45103" xr:uid="{50AE01B3-27F4-4DFD-BC81-E46936388AFE}"/>
    <cellStyle name="style1620057717032" xfId="45104" xr:uid="{1C88C219-7784-475B-B00D-7A9CD411134A}"/>
    <cellStyle name="style1620057717047" xfId="45105" xr:uid="{549C2958-2B06-4920-962B-33C922672720}"/>
    <cellStyle name="style1620057717069" xfId="45106" xr:uid="{EA2E3F81-99D2-4A5F-BA8C-8EBE70915699}"/>
    <cellStyle name="style1620057718219" xfId="45107" xr:uid="{F91E5236-F663-4F12-8EF6-B2E352258088}"/>
    <cellStyle name="style1620057718239" xfId="45108" xr:uid="{B80C0845-859F-4E78-9638-7F9DE774503F}"/>
    <cellStyle name="style1620057718270" xfId="45119" xr:uid="{4B8DC040-5363-4DDE-8D22-7E1C7194953F}"/>
    <cellStyle name="style1620057718290" xfId="45120" xr:uid="{11AEF5A0-6882-4B5E-AD93-2BEEAED12EB3}"/>
    <cellStyle name="style1620057718331" xfId="45110" xr:uid="{0F461F8D-5F29-457A-BBB1-BA28EA77730B}"/>
    <cellStyle name="style1620057718351" xfId="45111" xr:uid="{B835934B-F8A9-4198-B4D1-8A4D450105C3}"/>
    <cellStyle name="style1620057718376" xfId="45109" xr:uid="{4B04C366-36BE-438E-837C-FEE52B942DAE}"/>
    <cellStyle name="style1620057718392" xfId="45112" xr:uid="{C2F9B9F1-F2D0-4D29-BB4C-25FBF31E8EA7}"/>
    <cellStyle name="style1620057718420" xfId="45121" xr:uid="{AC01A0B4-0664-4317-90E6-495BE3E274F9}"/>
    <cellStyle name="style1620057718443" xfId="45122" xr:uid="{02EF84A7-B070-482B-B490-6B8D3B4BAB72}"/>
    <cellStyle name="style1620057718463" xfId="45123" xr:uid="{3AA48CB2-D50C-4565-947F-3303E7B861C3}"/>
    <cellStyle name="style1620057718483" xfId="45124" xr:uid="{83992103-2AC9-4406-A255-B34DC9FECE5B}"/>
    <cellStyle name="style1620057718504" xfId="45131" xr:uid="{C69C4A74-A091-4912-B96A-031D5CE8C731}"/>
    <cellStyle name="style1620057718524" xfId="45143" xr:uid="{5F51E0A9-75AC-48EC-9437-F30270307F67}"/>
    <cellStyle name="style1620057718545" xfId="45132" xr:uid="{75D4CD8E-7440-41F2-93CA-D37A1CB0AEA2}"/>
    <cellStyle name="style1620057718565" xfId="45144" xr:uid="{1B3F5E5E-5BC2-45BB-ADA2-08C9C329A222}"/>
    <cellStyle name="style1620057718593" xfId="45155" xr:uid="{B1A8C703-0A48-4945-9BC9-0F1C5C1A3EBD}"/>
    <cellStyle name="style1620057718616" xfId="45156" xr:uid="{F0B6A834-92AA-4AF9-92CF-506FFE9C7D01}"/>
    <cellStyle name="style1620057718636" xfId="45133" xr:uid="{D0B1DDE1-CCEC-422C-B951-07EA6476C1AC}"/>
    <cellStyle name="style1620057718656" xfId="45134" xr:uid="{FE1B9726-2070-4527-914D-7A741CE45224}"/>
    <cellStyle name="style1620057718676" xfId="45135" xr:uid="{860A98EE-0D6A-4C4F-B18B-D72DB01DB44F}"/>
    <cellStyle name="style1620057718696" xfId="45136" xr:uid="{1400FDFF-0808-4D1A-AE63-F173DF059BEC}"/>
    <cellStyle name="style1620057718717" xfId="45145" xr:uid="{06310F5C-5C93-471B-A248-4B3C31332A77}"/>
    <cellStyle name="style1620057718745" xfId="45146" xr:uid="{04BA573C-D598-4588-A5E3-A0826C9BAA5A}"/>
    <cellStyle name="style1620057718765" xfId="45147" xr:uid="{884B95A2-7955-4C05-8FC0-7DEB3D1810AC}"/>
    <cellStyle name="style1620057718788" xfId="45148" xr:uid="{9025C744-7FB7-4B7D-B3F2-13FFCF12C42C}"/>
    <cellStyle name="style1620057718808" xfId="45157" xr:uid="{3DA5A721-6B9D-4FAC-B78A-52FBC59368A1}"/>
    <cellStyle name="style1620057718828" xfId="45158" xr:uid="{31EBA41A-D8CD-426B-A69D-9D3CA550AFF5}"/>
    <cellStyle name="style1620057718848" xfId="45159" xr:uid="{1202803A-F2ED-4FD9-B020-01EAA5F1166B}"/>
    <cellStyle name="style1620057718877" xfId="45160" xr:uid="{CFBE8F1D-FD37-4566-B29F-0B8F7A105F87}"/>
    <cellStyle name="style1620057719955" xfId="45167" xr:uid="{A83AC3DE-AB0B-4186-8D9A-1F9000E69944}"/>
    <cellStyle name="style1620057719975" xfId="45168" xr:uid="{5C6B7E74-5DC5-4917-A449-4036EB6C2D09}"/>
    <cellStyle name="style1620057719996" xfId="45179" xr:uid="{5E7ED9A1-99F9-4815-82E9-AE4A0D99E3CF}"/>
    <cellStyle name="style1620057720026" xfId="45180" xr:uid="{7B7ED32A-2BAC-44E3-85D9-139300667F3E}"/>
    <cellStyle name="style1620057720066" xfId="45170" xr:uid="{99DA4154-EA2D-4FF9-9C53-B5388DDF124C}"/>
    <cellStyle name="style1620057720087" xfId="45171" xr:uid="{A1EADBC3-C08C-461C-9B76-9A81F0B32409}"/>
    <cellStyle name="style1620057720107" xfId="45169" xr:uid="{2B312BD1-E5D6-4AE6-AC23-8BE85138FA75}"/>
    <cellStyle name="style1620057720127" xfId="45172" xr:uid="{C5104FD6-8792-4C02-8331-B02FF096CFDB}"/>
    <cellStyle name="style1620057720148" xfId="45181" xr:uid="{A929FA42-8F53-48B1-B69D-4AB828B43B9E}"/>
    <cellStyle name="style1620057720168" xfId="45182" xr:uid="{715F9FE2-8D89-4D0C-B17E-2C64E3314485}"/>
    <cellStyle name="style1620057720188" xfId="45183" xr:uid="{6023671F-1FAD-4142-A64E-084AFD5F8C63}"/>
    <cellStyle name="style1620057720217" xfId="45184" xr:uid="{B54FBF3C-04D6-4053-A318-7705CAB22474}"/>
    <cellStyle name="style1620057720237" xfId="45191" xr:uid="{185AC93C-C4AF-46FA-9E16-DBD805311E71}"/>
    <cellStyle name="style1620057720257" xfId="45203" xr:uid="{10B0FB06-98B2-46E8-81B0-5D5214907400}"/>
    <cellStyle name="style1620057720280" xfId="45192" xr:uid="{3D9A2338-68B6-4FD6-BE33-6EA084ECAB67}"/>
    <cellStyle name="style1620057720300" xfId="45204" xr:uid="{0024F003-B929-44BD-9429-50BA3C887336}"/>
    <cellStyle name="style1620057720320" xfId="45215" xr:uid="{8E8B7801-9AE0-4E01-8B01-988C47425871}"/>
    <cellStyle name="style1620057720341" xfId="45216" xr:uid="{E3A58E31-0CE0-4FFA-9BC0-CDCBE8EE52E7}"/>
    <cellStyle name="style1620057720361" xfId="45193" xr:uid="{96AA9ACC-3F1E-4212-B40A-30D3AC8BD792}"/>
    <cellStyle name="style1620057720389" xfId="45194" xr:uid="{D2D5C148-8E7E-4C52-9496-6C7F06FF0830}"/>
    <cellStyle name="style1620057720410" xfId="45195" xr:uid="{862CEE3F-AD95-4EBD-B8A5-FAF3FA14BD31}"/>
    <cellStyle name="style1620057720432" xfId="45196" xr:uid="{6AAED94C-8C0D-4E12-B655-EA3B2133C065}"/>
    <cellStyle name="style1620057720453" xfId="45205" xr:uid="{567D4D40-7E10-4FCE-83FB-5E968F0E3EC8}"/>
    <cellStyle name="style1620057720473" xfId="45206" xr:uid="{106D50DA-51E7-4640-B810-6602A2F8D664}"/>
    <cellStyle name="style1620057720493" xfId="45207" xr:uid="{FA781471-F267-4F55-B69F-73B4B6BAB242}"/>
    <cellStyle name="style1620057720514" xfId="45208" xr:uid="{9D938497-8AEC-4BF8-A531-F57D928AADBA}"/>
    <cellStyle name="style1620057720565" xfId="45217" xr:uid="{8BC15052-5E48-4856-8838-748CA1D29058}"/>
    <cellStyle name="style1620057720585" xfId="45218" xr:uid="{303FD21B-59C9-4D32-967A-D11410845D25}"/>
    <cellStyle name="style1620057720613" xfId="45219" xr:uid="{23B914A8-0226-4F82-A75F-54EE3B3BC5A3}"/>
    <cellStyle name="style1620057720636" xfId="45220" xr:uid="{711E00A3-74BE-400B-9779-359A734520CB}"/>
    <cellStyle name="style1620057721506" xfId="45113" xr:uid="{A0E7A0ED-3C1C-496C-960C-BD4E0752ED52}"/>
    <cellStyle name="style1620057721527" xfId="45114" xr:uid="{BC162300-9FC9-44CC-9F7B-F1D029BA00C9}"/>
    <cellStyle name="style1620057721547" xfId="45125" xr:uid="{11EE0C51-3DC1-487F-AC69-670A469659F8}"/>
    <cellStyle name="style1620057721567" xfId="45126" xr:uid="{B15D0CE6-7669-461D-9CA6-D819F2FF09CE}"/>
    <cellStyle name="style1620057721618" xfId="45116" xr:uid="{59C72B04-E3E2-4224-909B-32EBA918E7D4}"/>
    <cellStyle name="style1620057721639" xfId="45117" xr:uid="{2099F7DD-D7C9-4F3A-A6BC-B8E46693BA4C}"/>
    <cellStyle name="style1620057721659" xfId="45115" xr:uid="{732CAD7E-75CB-4265-B6C1-5EA439C820C6}"/>
    <cellStyle name="style1620057721679" xfId="45118" xr:uid="{C13880AC-44CA-41A4-A5BF-801428652544}"/>
    <cellStyle name="style1620057721700" xfId="45127" xr:uid="{19A18CAB-C30B-49F4-9C96-2B3AE9B37A8B}"/>
    <cellStyle name="style1620057721720" xfId="45128" xr:uid="{EE216AB4-2EC6-4EB0-BDC2-85FEE071AE6A}"/>
    <cellStyle name="style1620057721740" xfId="45129" xr:uid="{4FB602CB-E28D-42ED-B8FE-AAF0B9A695C2}"/>
    <cellStyle name="style1620057721761" xfId="45130" xr:uid="{B7545B3D-60A3-4347-8C69-6C3FAE691BC7}"/>
    <cellStyle name="style1620057721781" xfId="45137" xr:uid="{852CACC2-89D8-41E8-B2D3-8928C50D0475}"/>
    <cellStyle name="style1620057721809" xfId="45149" xr:uid="{8D3D32CC-FFFC-4F6A-BCA4-6B00CEF7AB27}"/>
    <cellStyle name="style1620057721830" xfId="45138" xr:uid="{6F2B312D-77CD-4646-A168-57F144836B13}"/>
    <cellStyle name="style1620057721850" xfId="45150" xr:uid="{E4F6608C-9D45-480E-BFC9-860528688881}"/>
    <cellStyle name="style1620057721870" xfId="45161" xr:uid="{D9306CAF-E7C6-4409-BE9D-06A18AB9AFB0}"/>
    <cellStyle name="style1620057721891" xfId="45162" xr:uid="{07D7CC34-C2F8-4051-A2A4-B61D92398F37}"/>
    <cellStyle name="style1620057721911" xfId="45139" xr:uid="{278915A9-69F3-4370-856D-58C1769D2CAA}"/>
    <cellStyle name="style1620057721933" xfId="45140" xr:uid="{5AFF2F1C-F637-480B-838F-5CE35CECB6F8}"/>
    <cellStyle name="style1620057721954" xfId="45141" xr:uid="{EC467338-A49A-41D2-A51C-D7539A455DFC}"/>
    <cellStyle name="style1620057721974" xfId="45142" xr:uid="{700264D2-5284-4310-A622-1CFF68C775E8}"/>
    <cellStyle name="style1620057721995" xfId="45151" xr:uid="{20C55573-B3EF-47DA-AD47-67350B5157DF}"/>
    <cellStyle name="style1620057722015" xfId="45152" xr:uid="{D955133B-02FD-44C6-9ECB-4DC44586F09F}"/>
    <cellStyle name="style1620057722035" xfId="45153" xr:uid="{D940DED4-64DB-40E6-AF90-D65665DC61B6}"/>
    <cellStyle name="style1620057722056" xfId="45154" xr:uid="{FCF8E309-AC5D-4DDB-808E-F6C77E2EC1E1}"/>
    <cellStyle name="style1620057722084" xfId="45163" xr:uid="{4EF9E3C1-B8AF-4206-90BE-71E3932AFD5E}"/>
    <cellStyle name="style1620057722099" xfId="45164" xr:uid="{5FA43B5D-80CB-46DA-967E-B43A09FD876A}"/>
    <cellStyle name="style1620057722131" xfId="45165" xr:uid="{6BB87150-DB84-41F7-B445-4ACDDDB029D3}"/>
    <cellStyle name="style1620057722146" xfId="45166" xr:uid="{24180D3D-4C06-45FD-9B8A-A6F0C9C060DB}"/>
    <cellStyle name="style1620057723189" xfId="45173" xr:uid="{49597B9C-86E4-4D53-A5CA-D8C6D0C8BA96}"/>
    <cellStyle name="style1620057723210" xfId="45174" xr:uid="{47E63A11-D7A2-4879-A3AF-E699AD6939EE}"/>
    <cellStyle name="style1620057723235" xfId="45185" xr:uid="{9D50DE6A-823E-4F53-90C1-1C4304001314}"/>
    <cellStyle name="style1620057723251" xfId="45186" xr:uid="{25512A90-D63A-41F3-98AD-248F7231CA0D}"/>
    <cellStyle name="style1620057723282" xfId="45176" xr:uid="{C3501AB1-9B2A-4612-B047-69793B2047D8}"/>
    <cellStyle name="style1620057723313" xfId="45177" xr:uid="{7089C342-8230-4750-87F0-2DBABD5A47A5}"/>
    <cellStyle name="style1620057723335" xfId="45175" xr:uid="{DD2A7761-A77A-47BA-9E70-A28DAA62DB1C}"/>
    <cellStyle name="style1620057723351" xfId="45178" xr:uid="{527CF026-2EE9-49D2-AE05-0B55648B758D}"/>
    <cellStyle name="style1620057723384" xfId="45187" xr:uid="{E293AE28-0D30-48B3-B7ED-816421627B09}"/>
    <cellStyle name="style1620057723399" xfId="45188" xr:uid="{066580A9-DE37-4D8D-9CBB-FDBCB6913FB9}"/>
    <cellStyle name="style1620057723420" xfId="45189" xr:uid="{097826EF-A449-4CB4-8473-215978D40937}"/>
    <cellStyle name="style1620057723436" xfId="45190" xr:uid="{B389D4D8-0F4C-4A16-9AFA-A49D95B5EF1E}"/>
    <cellStyle name="style1620057723451" xfId="45197" xr:uid="{33693D3B-16EF-471B-8A66-DF90BBC72180}"/>
    <cellStyle name="style1620057723482" xfId="45209" xr:uid="{C8EB3B42-C993-44C5-AB8F-9D844233BC6A}"/>
    <cellStyle name="style1620057723498" xfId="45198" xr:uid="{88F055DD-5576-432F-892E-DAB59D79F9B4}"/>
    <cellStyle name="style1620057723530" xfId="45210" xr:uid="{F478F252-7DDA-4818-B391-664E5D1F2376}"/>
    <cellStyle name="style1620057723553" xfId="45221" xr:uid="{0FB90F8D-0707-473E-9AA4-97969B0519F6}"/>
    <cellStyle name="style1620057723573" xfId="45222" xr:uid="{33038991-ACDB-4926-B14A-84731AD4ABD4}"/>
    <cellStyle name="style1620057723594" xfId="45199" xr:uid="{52222EF7-1820-43FA-AC8A-4071875E1D37}"/>
    <cellStyle name="style1620057723614" xfId="45200" xr:uid="{9A5037EE-6B90-47BA-8071-3343D252504D}"/>
    <cellStyle name="style1620057723635" xfId="45201" xr:uid="{F52D5B74-DC2B-4FBD-8439-EB7A8EC7941C}"/>
    <cellStyle name="style1620057723655" xfId="45202" xr:uid="{B1EC5C7D-E1C1-4099-8363-3FCF370E1457}"/>
    <cellStyle name="style1620057723675" xfId="45211" xr:uid="{22FA62EC-75C4-4FF2-A5E2-1C1907AD92E9}"/>
    <cellStyle name="style1620057723703" xfId="45212" xr:uid="{B712FA6E-4EFD-45BB-A3DF-AE042D8C762C}"/>
    <cellStyle name="style1620057723724" xfId="45213" xr:uid="{BAFFC74B-A543-42BA-A36A-3754235DA79C}"/>
    <cellStyle name="style1620057723744" xfId="45214" xr:uid="{41EE844D-9F67-4A9B-9CA3-A1B7D6FE09D5}"/>
    <cellStyle name="style1620057723797" xfId="45223" xr:uid="{542AD81C-2CC3-4287-A2C0-CB3F7119ABA4}"/>
    <cellStyle name="style1620057723817" xfId="45224" xr:uid="{1D87ECA0-8D25-41C2-B39F-D3865A930B5E}"/>
    <cellStyle name="style1620057723838" xfId="45225" xr:uid="{B963B3EB-6C8C-465F-AC58-F83434EF638B}"/>
    <cellStyle name="style1620057723858" xfId="45226" xr:uid="{3899EAE5-890F-4B74-AE7C-11238A630881}"/>
    <cellStyle name="style1620057725569" xfId="45227" xr:uid="{7EC66614-39C8-4DAE-9023-C0CB31A0E475}"/>
    <cellStyle name="style1620057725589" xfId="45228" xr:uid="{92F17C3F-92A2-45A2-A692-BFEC29B07D31}"/>
    <cellStyle name="style1620057725618" xfId="45239" xr:uid="{2FFDF975-0F56-41EF-88A9-29082FB3DC28}"/>
    <cellStyle name="style1620057725638" xfId="45240" xr:uid="{A1C457E4-4931-47A3-8A8B-4A3D5DA6C89A}"/>
    <cellStyle name="style1620057725681" xfId="45230" xr:uid="{D8AA3C63-6280-42C6-8BC7-CDD900D2EE99}"/>
    <cellStyle name="style1620057725701" xfId="45231" xr:uid="{5D9C6490-DD4B-4464-B7C7-D8FFBE51B191}"/>
    <cellStyle name="style1620057725721" xfId="45229" xr:uid="{4888FB6A-BA6E-402E-9DFB-6281D8E9E887}"/>
    <cellStyle name="style1620057725742" xfId="45232" xr:uid="{2A62163F-F19C-4758-8817-93EFDF50E0AC}"/>
    <cellStyle name="style1620057725762" xfId="45241" xr:uid="{AD2C4449-FEDB-462A-A0FC-850BAAE617C2}"/>
    <cellStyle name="style1620057725790" xfId="45242" xr:uid="{271C132D-4DF0-4AC8-8A42-023B298A5C86}"/>
    <cellStyle name="style1620057725811" xfId="45243" xr:uid="{05AC90AE-EB93-4AC5-A21F-98DE52F557DF}"/>
    <cellStyle name="style1620057725833" xfId="45244" xr:uid="{F0D30478-B801-4557-8C75-6FE5E98A9C5C}"/>
    <cellStyle name="style1620057725853" xfId="45251" xr:uid="{23A35A09-A440-4C21-8E62-6D47197F025B}"/>
    <cellStyle name="style1620057725874" xfId="45263" xr:uid="{B1BB1A67-8D4C-4D20-A47D-4D7B95759313}"/>
    <cellStyle name="style1620057725894" xfId="45252" xr:uid="{1F197DB2-FFED-47D9-B392-B1B3CE39060C}"/>
    <cellStyle name="style1620057725915" xfId="45264" xr:uid="{22226956-D1C2-4990-ACC7-66F150746AFB}"/>
    <cellStyle name="style1620057725935" xfId="45275" xr:uid="{E874FE2C-AEF4-4F75-A584-0FE953297479}"/>
    <cellStyle name="style1620057725955" xfId="45276" xr:uid="{2C28FBA2-718C-42CB-8B3F-8CBD7A3EFF8E}"/>
    <cellStyle name="style1620057725975" xfId="45253" xr:uid="{3B9AD282-9413-4F8F-87BC-F39F9A7FF406}"/>
    <cellStyle name="style1620057725996" xfId="45254" xr:uid="{1A34B2A2-DCEF-413B-957B-7DE3A04732CB}"/>
    <cellStyle name="style1620057726016" xfId="45255" xr:uid="{E0F73CBC-30DC-4EDB-97B8-DBFA7B12ECE6}"/>
    <cellStyle name="style1620057726036" xfId="45256" xr:uid="{385AB4A3-250C-44B7-9ADE-8E9A7917B10F}"/>
    <cellStyle name="style1620057726057" xfId="45265" xr:uid="{9859DC6C-0C40-4587-96D8-DFA64AE3656C}"/>
    <cellStyle name="style1620057726077" xfId="45266" xr:uid="{8E25D95F-D41F-4D42-97C5-7CCC73F7254A}"/>
    <cellStyle name="style1620057726105" xfId="45267" xr:uid="{7255EBF0-C525-49F9-9B1F-B3CBD5A58AE6}"/>
    <cellStyle name="style1620057726128" xfId="45268" xr:uid="{1C9ADAC1-6D3F-471F-A39F-62BF664A99FA}"/>
    <cellStyle name="style1620057726158" xfId="45277" xr:uid="{9CBBD426-B008-4B31-8A8C-69086F362160}"/>
    <cellStyle name="style1620057726179" xfId="45278" xr:uid="{2BF1462B-5B57-4C80-AE1F-DDC2B63349E0}"/>
    <cellStyle name="style1620057726199" xfId="45279" xr:uid="{2E921379-C23F-4CB4-96E4-DF8B473A312B}"/>
    <cellStyle name="style1620057726219" xfId="45280" xr:uid="{6C93286F-33A1-4FEB-9C56-33FF39076EAD}"/>
    <cellStyle name="style1620057727133" xfId="45233" xr:uid="{81337EE0-09AD-4F5C-82AA-1B9CE5EF76D7}"/>
    <cellStyle name="style1620057727155" xfId="45234" xr:uid="{71E53DF5-92DB-402B-A113-E6B81F4A54B0}"/>
    <cellStyle name="style1620057727176" xfId="45245" xr:uid="{89FA2BB7-2FE1-477D-9BA1-EF7EA619E0E2}"/>
    <cellStyle name="style1620057727196" xfId="45246" xr:uid="{47DDA3B3-6B29-4862-810C-B0C7C263781E}"/>
    <cellStyle name="style1620057727237" xfId="45236" xr:uid="{3C82645E-A6E9-4168-BA37-499831B1AAD1}"/>
    <cellStyle name="style1620057727255" xfId="45237" xr:uid="{2A71C133-B4F6-4515-AFB8-4EE654DFA5CF}"/>
    <cellStyle name="style1620057727277" xfId="45235" xr:uid="{89D71CD4-AAA7-41E9-8524-C334BE159B99}"/>
    <cellStyle name="style1620057727306" xfId="45238" xr:uid="{BCF14732-E146-4611-A702-2F3B91C09080}"/>
    <cellStyle name="style1620057727326" xfId="45247" xr:uid="{7CA36AEA-E7AB-4D12-BD55-C16C098E58ED}"/>
    <cellStyle name="style1620057727346" xfId="45248" xr:uid="{24E59119-A852-4AFD-8E55-13B6990694AD}"/>
    <cellStyle name="style1620057727368" xfId="45249" xr:uid="{4C372364-126C-4C0C-A600-1DE66CCC21A0}"/>
    <cellStyle name="style1620057727389" xfId="45250" xr:uid="{E2F6F764-02B7-4FF5-B66D-8E3890C8C570}"/>
    <cellStyle name="style1620057727409" xfId="45257" xr:uid="{44BF4129-9D3C-4648-B25D-7A4CB72B6FB2}"/>
    <cellStyle name="style1620057727429" xfId="45269" xr:uid="{E0B7FBA8-16E0-4639-8523-D4039598029F}"/>
    <cellStyle name="style1620057727458" xfId="45258" xr:uid="{5597C5B4-B37F-4DD7-B7DB-1F6879BE9041}"/>
    <cellStyle name="style1620057727480" xfId="45270" xr:uid="{D8273B45-4DB4-475C-8518-747185E1C173}"/>
    <cellStyle name="style1620057727500" xfId="45281" xr:uid="{2CE995F8-5525-4C3E-BAA9-E4ACEB06708B}"/>
    <cellStyle name="style1620057727521" xfId="45282" xr:uid="{CD45C18E-192B-4096-85CF-00D01ECED7A6}"/>
    <cellStyle name="style1620057727541" xfId="45259" xr:uid="{5EF173B1-FEBA-487D-B477-A6F0D8E4E8A7}"/>
    <cellStyle name="style1620057727561" xfId="45260" xr:uid="{11E4C9A5-49F7-47D8-86A9-D999B37AC413}"/>
    <cellStyle name="style1620057727582" xfId="45261" xr:uid="{9E154A4A-918B-41EC-B883-80E994255E83}"/>
    <cellStyle name="style1620057727606" xfId="45262" xr:uid="{81A69DEF-D691-4EFC-BF1F-D339DCD3E89B}"/>
    <cellStyle name="style1620057727633" xfId="45271" xr:uid="{921821BC-A1A7-44BE-A59D-381379A5E4F3}"/>
    <cellStyle name="style1620057727653" xfId="45272" xr:uid="{7F6E45DD-24F9-4601-806F-2C5EDC6E4FA8}"/>
    <cellStyle name="style1620057727673" xfId="45273" xr:uid="{7890838F-F4D2-4E05-BC41-9C2FA158CE4C}"/>
    <cellStyle name="style1620057727693" xfId="45274" xr:uid="{367D10E2-9EEF-45A4-9648-92BB50BBC0B6}"/>
    <cellStyle name="style1620057727724" xfId="45283" xr:uid="{473FDFB0-09E1-48EB-B255-FF8CD6DAD057}"/>
    <cellStyle name="style1620057727744" xfId="45284" xr:uid="{8629FCDD-1AE4-43F4-A012-1A679827B780}"/>
    <cellStyle name="style1620057727763" xfId="45285" xr:uid="{70099E17-C7EE-4926-B6BD-E6DBFF7D4998}"/>
    <cellStyle name="style1620057727793" xfId="45286" xr:uid="{BDF5E5AA-62E3-4A45-B3BA-6051A53B123E}"/>
    <cellStyle name="style1620057729386" xfId="45488" xr:uid="{5A208C94-7B7E-4A7C-8DC8-4C505AA833B2}"/>
    <cellStyle name="style1620057729406" xfId="45489" xr:uid="{A4323011-DEB9-4740-BF5A-9344827E49C8}"/>
    <cellStyle name="style1620057729426" xfId="45487" xr:uid="{CB12C119-7594-451C-985C-DD8835EF0C8D}"/>
    <cellStyle name="style1620057729447" xfId="45490" xr:uid="{3A7BEA78-9F7C-4C61-9522-3828F2B68358}"/>
    <cellStyle name="style1620057729475" xfId="45491" xr:uid="{BA8FB217-6D61-458A-8D4C-7D2AAEF424CD}"/>
    <cellStyle name="style1620057729496" xfId="45492" xr:uid="{027E567C-3A11-4E6E-8839-9FA51FFC144F}"/>
    <cellStyle name="style1620057729516" xfId="45493" xr:uid="{498C6699-EBC9-4507-AAF2-1C904D980AB5}"/>
    <cellStyle name="style1620057729538" xfId="45494" xr:uid="{E45A6438-20B7-4D55-8189-E154917B2AE4}"/>
    <cellStyle name="style1620057729557" xfId="45496" xr:uid="{5065C6A8-1420-43DF-9231-282F883DFB18}"/>
    <cellStyle name="style1620057729577" xfId="45497" xr:uid="{B2E19E26-7EA6-4942-A387-55182CB681FC}"/>
    <cellStyle name="style1620057729597" xfId="45499" xr:uid="{9E6FC63E-1BF4-4342-9B08-004A7DAA1BC3}"/>
    <cellStyle name="style1620057729618" xfId="45500" xr:uid="{DF1D097C-86B1-4440-A692-4CED686DC02B}"/>
    <cellStyle name="style1620057729639" xfId="45495" xr:uid="{2B53480E-4043-4CE9-B179-25499C198109}"/>
    <cellStyle name="style1620057729661" xfId="45498" xr:uid="{BC23039E-C8F5-457C-B6A6-C5F0CBB9FDE1}"/>
    <cellStyle name="style1620057729681" xfId="45501" xr:uid="{1F3339D2-8E33-4A68-A56E-7DBC632A0717}"/>
    <cellStyle name="style1620057729722" xfId="45503" xr:uid="{D4D42615-2229-4927-9112-A5DA3838DEE3}"/>
    <cellStyle name="style1620057729742" xfId="45504" xr:uid="{EA9F2E87-6C99-4982-BEBD-A542B6C2C228}"/>
    <cellStyle name="style1620057729763" xfId="45502" xr:uid="{09E20219-33D4-4EBB-A63E-F7A89B151DEB}"/>
    <cellStyle name="style1620057730894" xfId="45347" xr:uid="{4E9F1CD6-501D-4BE9-896D-908A3AD56024}"/>
    <cellStyle name="style1620057730926" xfId="45348" xr:uid="{932E0055-7334-4087-BA3D-5C46330316B5}"/>
    <cellStyle name="style1620057730948" xfId="45359" xr:uid="{3FFB1291-4785-4C3C-A8DA-B87F0172D5F0}"/>
    <cellStyle name="style1620057730968" xfId="45360" xr:uid="{3842712F-FE25-4D52-9AC0-189D473C86DD}"/>
    <cellStyle name="style1620057731009" xfId="45350" xr:uid="{43B0C147-78EA-4A25-9846-05ABAD15D0E6}"/>
    <cellStyle name="style1620057731024" xfId="45351" xr:uid="{FE6BD54D-F7DE-4F49-8B08-29A0019CCC8A}"/>
    <cellStyle name="style1620057731040" xfId="45349" xr:uid="{628A5B56-94D0-4732-8DDB-BECC225676F5}"/>
    <cellStyle name="style1620057731071" xfId="45352" xr:uid="{A1E768FC-0487-4B7A-A496-602C1677A729}"/>
    <cellStyle name="style1620057731087" xfId="45361" xr:uid="{E97ECC67-C518-45D1-B1DA-C8D5FE3CC59E}"/>
    <cellStyle name="style1620057731111" xfId="45362" xr:uid="{382B9F63-07DA-4470-B3A7-8A80B51ED670}"/>
    <cellStyle name="style1620057731132" xfId="45363" xr:uid="{8A37DF0A-7AB3-476C-9717-D5AECA85075D}"/>
    <cellStyle name="style1620057731160" xfId="45364" xr:uid="{BE6E3A59-323F-4616-BEB7-154A5B994F56}"/>
    <cellStyle name="style1620057731170" xfId="45371" xr:uid="{31744DDF-9AA7-4222-8601-468D155436AD}"/>
    <cellStyle name="style1620057731201" xfId="45383" xr:uid="{34C995BF-2676-4CEC-8AB3-9919DE69A078}"/>
    <cellStyle name="style1620057731217" xfId="45372" xr:uid="{5C5CEB8B-DCF7-41FA-A49A-9A259E5E6D5A}"/>
    <cellStyle name="style1620057731233" xfId="45384" xr:uid="{ABA3EE99-A36B-43D8-9E22-880AE19DDDC5}"/>
    <cellStyle name="style1620057731248" xfId="45395" xr:uid="{BB794B62-39FB-4A35-BA2D-D279EE99C5E8}"/>
    <cellStyle name="style1620057731283" xfId="45396" xr:uid="{7D3FB265-6E97-40E3-B823-F72D68B8B99C}"/>
    <cellStyle name="style1620057731303" xfId="45373" xr:uid="{36558074-FA50-4E19-BC31-2BA89ACC9DF8}"/>
    <cellStyle name="style1620057731321" xfId="45374" xr:uid="{22155A99-2D1D-48CF-B501-385EF2C7CA6E}"/>
    <cellStyle name="style1620057731344" xfId="45375" xr:uid="{28E462F4-8EBE-4BDF-B121-E4D6151E9EEC}"/>
    <cellStyle name="style1620057731364" xfId="45376" xr:uid="{13FFFA42-E43B-469B-AF8D-D31BC6AF54DB}"/>
    <cellStyle name="style1620057731384" xfId="45385" xr:uid="{FBC38E1B-FF82-4C06-B39C-F69E7CF22B11}"/>
    <cellStyle name="style1620057731405" xfId="45386" xr:uid="{95BEA9BE-8847-4B86-B709-99BB57582E00}"/>
    <cellStyle name="style1620057731425" xfId="45387" xr:uid="{71B8C1A3-3504-4134-B246-0FE4E8DEEEE3}"/>
    <cellStyle name="style1620057731445" xfId="45388" xr:uid="{8BABF51C-3B7A-4CC5-B1E9-C892CBDA172C}"/>
    <cellStyle name="style1620057731484" xfId="45397" xr:uid="{4FB05A94-A160-45FF-AE4C-264C0278844A}"/>
    <cellStyle name="style1620057731506" xfId="45398" xr:uid="{D54A262D-D563-4A20-A895-A7081C757961}"/>
    <cellStyle name="style1620057731527" xfId="45399" xr:uid="{01D301C4-7E2E-4BDB-9CF0-227FCFE535D0}"/>
    <cellStyle name="style1620057731547" xfId="45400" xr:uid="{0D561B46-F786-4240-89D4-0E1B050E18D1}"/>
    <cellStyle name="style1620057732731" xfId="45353" xr:uid="{0FEF2205-FD8B-47B2-9C63-87D5C4502786}"/>
    <cellStyle name="style1620057732741" xfId="45354" xr:uid="{CE8B03E3-5D5E-444A-94F1-0C28E04538EF}"/>
    <cellStyle name="style1620057732772" xfId="45365" xr:uid="{E4AB45ED-1F09-4F4D-9F46-D39AED764A86}"/>
    <cellStyle name="style1620057732788" xfId="45366" xr:uid="{B03D4C99-5ABE-43CD-B7BD-9A86440EBCEE}"/>
    <cellStyle name="style1620057732841" xfId="45356" xr:uid="{6B8503D6-BF05-4872-9470-AB2C34EF4D05}"/>
    <cellStyle name="style1620057732857" xfId="45357" xr:uid="{A8B9145D-F8D4-441C-8225-B17AA03484E9}"/>
    <cellStyle name="style1620057732873" xfId="45355" xr:uid="{3C5B5358-C397-418F-AC95-4BB5C5FF9987}"/>
    <cellStyle name="style1620057732904" xfId="45358" xr:uid="{27FB9C5C-EA2F-4696-9D3D-E2C8BB4A7551}"/>
    <cellStyle name="style1620057732919" xfId="45367" xr:uid="{A101055E-044F-4960-BD9A-219D6D1A043B}"/>
    <cellStyle name="style1620057732942" xfId="45368" xr:uid="{AAC5EF1A-06FF-498C-A8BC-6DB1A7DC7199}"/>
    <cellStyle name="style1620057732973" xfId="45369" xr:uid="{924EAE61-1F89-4D50-B62B-10669DC3FA0F}"/>
    <cellStyle name="style1620057732994" xfId="45370" xr:uid="{0BB40C13-56A2-4899-A2BE-2F5A07DBC919}"/>
    <cellStyle name="style1620057733009" xfId="45377" xr:uid="{A1E156DB-FDBE-492D-ADFB-53B2D11D23C3}"/>
    <cellStyle name="style1620057733025" xfId="45389" xr:uid="{67C0F8D4-470B-4D4A-965D-3E95E3FE5A31}"/>
    <cellStyle name="style1620057733057" xfId="45378" xr:uid="{4755B2EB-28C0-48DC-AF4B-5960EA3A4BF6}"/>
    <cellStyle name="style1620057733073" xfId="45390" xr:uid="{ED06B7C4-6C81-4B22-A8A3-791FF1DEB38C}"/>
    <cellStyle name="style1620057733089" xfId="45401" xr:uid="{666FFE00-D231-490C-93A7-A6D4A42C09C5}"/>
    <cellStyle name="style1620057733120" xfId="45402" xr:uid="{625C4CF4-3880-47F6-88E6-6BCB0D9D28BF}"/>
    <cellStyle name="style1620057733142" xfId="45379" xr:uid="{AC0EDCD5-AF39-40E1-8A4B-BD14035294C5}"/>
    <cellStyle name="style1620057733158" xfId="45380" xr:uid="{AEC5A5F0-1451-4658-90EC-D3387CC20A65}"/>
    <cellStyle name="style1620057733189" xfId="45381" xr:uid="{8EBEF63E-AE38-4A65-BC0F-5FDF83F10462}"/>
    <cellStyle name="style1620057733205" xfId="45382" xr:uid="{D600BE2B-3089-4D72-9407-B7FE2D0344BF}"/>
    <cellStyle name="style1620057733220" xfId="45391" xr:uid="{7D176DE8-E4B7-4891-8F60-2A347B674992}"/>
    <cellStyle name="style1620057733244" xfId="45392" xr:uid="{734B0819-E2AB-48FC-B63F-EFA66DD83697}"/>
    <cellStyle name="style1620057733273" xfId="45393" xr:uid="{B7707CC5-6DEC-4781-9FB2-838D7B8D4DC1}"/>
    <cellStyle name="style1620057733295" xfId="45394" xr:uid="{685B5852-2AE3-479E-AB18-086C6819A23F}"/>
    <cellStyle name="style1620057733324" xfId="45403" xr:uid="{75B2C558-6D4F-43F7-BFF7-01897E4DE33F}"/>
    <cellStyle name="style1620057733346" xfId="45404" xr:uid="{770D8275-9E61-4A63-AC58-6E0E2F1C1054}"/>
    <cellStyle name="style1620057733366" xfId="45405" xr:uid="{75013739-2F67-476D-96D7-E708D018A919}"/>
    <cellStyle name="style1620057733387" xfId="45406" xr:uid="{57F982D8-DD11-42CE-82C2-EB7F42578EC1}"/>
    <cellStyle name="style1620057736806" xfId="45287" xr:uid="{95575545-BD9A-49CB-83BC-78E36976849B}"/>
    <cellStyle name="style1620057736827" xfId="45288" xr:uid="{F8690588-D823-4C94-8B57-6A75A40A9866}"/>
    <cellStyle name="style1620057736847" xfId="45299" xr:uid="{95D741A3-94F4-4BCF-AD55-B8DFCC39A571}"/>
    <cellStyle name="style1620057736867" xfId="45300" xr:uid="{E45B9A10-B7EB-4A2A-A44C-8143C5B3E2B7}"/>
    <cellStyle name="style1620057736908" xfId="45290" xr:uid="{0B4074B7-9BA8-49B4-AD7F-DE0BA6D8FEB4}"/>
    <cellStyle name="style1620057736926" xfId="45291" xr:uid="{D99A905B-478C-4734-90C0-86B2710D3B68}"/>
    <cellStyle name="style1620057736942" xfId="45289" xr:uid="{75A5E7E9-0AAD-424F-BBEC-45EB280C9D8C}"/>
    <cellStyle name="style1620057736973" xfId="45292" xr:uid="{0F6F759D-A2DD-493C-A1B3-E9BFE6EB7F87}"/>
    <cellStyle name="style1620057736989" xfId="45301" xr:uid="{D26DF2A5-167B-45C0-A983-3D1BD053517D}"/>
    <cellStyle name="style1620057737004" xfId="45302" xr:uid="{80848971-93D0-42F3-A01E-22526E5EC947}"/>
    <cellStyle name="style1620057737027" xfId="45303" xr:uid="{70AC496C-385C-4E23-ADD3-675E831AB25F}"/>
    <cellStyle name="style1620057737058" xfId="45304" xr:uid="{854CF39C-6C09-4562-AC41-A24BB9283CE6}"/>
    <cellStyle name="style1620057737073" xfId="45311" xr:uid="{E25B9CA5-C320-4D32-B15A-9482838DD0BA}"/>
    <cellStyle name="style1620057737105" xfId="45323" xr:uid="{949BF3E6-7214-496F-A95B-92BF38EC1F4D}"/>
    <cellStyle name="style1620057737120" xfId="45312" xr:uid="{34C8DDA1-51FC-4A33-B677-A1185B639AD5}"/>
    <cellStyle name="style1620057737142" xfId="45324" xr:uid="{2959D7E0-2E99-4863-9CCF-EBD48CD31530}"/>
    <cellStyle name="style1620057737158" xfId="45335" xr:uid="{4D496707-7E2A-47DB-92C5-0D63A3AA541D}"/>
    <cellStyle name="style1620057737174" xfId="45336" xr:uid="{E64F625B-B6A9-41AB-950A-0969C2304517}"/>
    <cellStyle name="style1620057737205" xfId="45313" xr:uid="{DD465B43-C7CB-479F-B975-DA7B38E91B9F}"/>
    <cellStyle name="style1620057737227" xfId="45314" xr:uid="{2D9848A1-E4D0-4E2C-B37D-E9025912E0F2}"/>
    <cellStyle name="style1620057737243" xfId="45315" xr:uid="{AB808180-47B3-4699-8B21-7D86DBF874EC}"/>
    <cellStyle name="style1620057737274" xfId="45316" xr:uid="{62E15B90-C0B5-417D-8139-C25E23D86D6A}"/>
    <cellStyle name="style1620057737290" xfId="45325" xr:uid="{6813BE7F-F209-4574-BDAE-D51E92F35D16}"/>
    <cellStyle name="style1620057737305" xfId="45326" xr:uid="{B801C60A-CEE2-40AE-8FF6-D6BB14719CAB}"/>
    <cellStyle name="style1620057737327" xfId="45327" xr:uid="{7AD36664-4935-4E8C-AF54-28608348606D}"/>
    <cellStyle name="style1620057737359" xfId="45328" xr:uid="{2707ECC9-2C69-4FFE-871D-6040CA2E8303}"/>
    <cellStyle name="style1620057737390" xfId="45337" xr:uid="{CEED470D-7316-4EE4-9535-46CD34185024}"/>
    <cellStyle name="style1620057737406" xfId="45338" xr:uid="{2E10BBE8-F927-4C3E-ADE6-BA14EDCF2F23}"/>
    <cellStyle name="style1620057737428" xfId="45339" xr:uid="{C13724B1-CAB6-4474-B751-2647FF71458B}"/>
    <cellStyle name="style1620057737459" xfId="45340" xr:uid="{F67B65AF-7B48-4E33-B291-BF7B716D65F8}"/>
    <cellStyle name="style1620057738505" xfId="45293" xr:uid="{A433790B-3885-4768-82D9-59310C69C39F}"/>
    <cellStyle name="style1620057738525" xfId="45294" xr:uid="{948F73DA-C58D-4FE5-92B2-BAEA00080717}"/>
    <cellStyle name="style1620057738545" xfId="45305" xr:uid="{E4406F2A-8800-42D5-9AB3-F3F0D9537A79}"/>
    <cellStyle name="style1620057738574" xfId="45306" xr:uid="{32302CC5-F180-4DF2-ABDC-05D0BAFFC87D}"/>
    <cellStyle name="style1620057738616" xfId="45296" xr:uid="{E90D080F-8B3F-44E7-9DB8-6263A4C85394}"/>
    <cellStyle name="style1620057738637" xfId="45297" xr:uid="{0BC99781-321A-49E7-90E5-C623C93DB97B}"/>
    <cellStyle name="style1620057738657" xfId="45295" xr:uid="{BE35C71E-D416-4DC7-9371-961200DE41EF}"/>
    <cellStyle name="style1620057738677" xfId="45298" xr:uid="{AD213196-1358-4F65-A9DA-353B42FD1B4B}"/>
    <cellStyle name="style1620057738698" xfId="45307" xr:uid="{7B9FFA4A-1703-4D44-B427-D4990B0CF047}"/>
    <cellStyle name="style1620057738718" xfId="45308" xr:uid="{8EBE1D2B-9866-4F17-A747-1173FEBF7EC6}"/>
    <cellStyle name="style1620057738737" xfId="45309" xr:uid="{92006989-2FD1-4295-A57A-97ABB42FA981}"/>
    <cellStyle name="style1620057738768" xfId="45310" xr:uid="{90F84F36-6D5C-4039-A347-DB4838B443F8}"/>
    <cellStyle name="style1620057738783" xfId="45317" xr:uid="{B7EE5188-CBCC-458A-9AAF-0F9E232DACB6}"/>
    <cellStyle name="style1620057738815" xfId="45329" xr:uid="{E01FF17B-A75A-4811-87C4-AC2E1EBD4FB5}"/>
    <cellStyle name="style1620057738830" xfId="45318" xr:uid="{624E3F46-47BA-4A64-8CDD-D99744D6B76D}"/>
    <cellStyle name="style1620057738853" xfId="45330" xr:uid="{6C6BAF50-18B7-40BE-81AC-E63B5C07938A}"/>
    <cellStyle name="style1620057738868" xfId="45341" xr:uid="{F6293C19-C19A-4AFA-94CF-4CD31400FFBB}"/>
    <cellStyle name="style1620057738899" xfId="45342" xr:uid="{168E076C-64EE-42D0-907E-E5CFEA8A2466}"/>
    <cellStyle name="style1620057738915" xfId="45319" xr:uid="{18A4B575-CE33-42CB-BFFA-0AA4525C1415}"/>
    <cellStyle name="style1620057738937" xfId="45320" xr:uid="{046272E3-1C64-4215-A43F-733F8EAE6AF1}"/>
    <cellStyle name="style1620057738953" xfId="45321" xr:uid="{3CDCDEB7-AEEE-440F-B954-5B494E0EB04B}"/>
    <cellStyle name="style1620057738984" xfId="45322" xr:uid="{A7AB858A-A0DA-4481-9422-42328739364A}"/>
    <cellStyle name="style1620057739000" xfId="45331" xr:uid="{D15C54A9-803F-4BEC-963E-93B23B149F1A}"/>
    <cellStyle name="style1620057739015" xfId="45332" xr:uid="{C6593993-F653-44E8-AB81-0B4CD7AD64D3}"/>
    <cellStyle name="style1620057739048" xfId="45333" xr:uid="{44CE6F11-5B29-47C6-8934-F46B61E36EA0}"/>
    <cellStyle name="style1620057739068" xfId="45334" xr:uid="{D1CE3D7C-F2CD-47D7-8335-290987037A3F}"/>
    <cellStyle name="style1620057739109" xfId="45343" xr:uid="{35B5DBF2-9836-47AF-82C0-A3004A217252}"/>
    <cellStyle name="style1620057739125" xfId="45344" xr:uid="{6D1FB95B-1A9D-44F9-BFF0-83B8532307B6}"/>
    <cellStyle name="style1620057739140" xfId="45345" xr:uid="{51ADA6DB-C670-4E45-AFF1-13787B0F8715}"/>
    <cellStyle name="style1620057739172" xfId="45346" xr:uid="{B27F11A4-FCDA-4E0F-A545-48A4DDB62096}"/>
    <cellStyle name="style1620060116745" xfId="45986" xr:uid="{473BBA3F-E315-4750-8652-E36C812A3607}"/>
    <cellStyle name="style1620060116776" xfId="45985" xr:uid="{7B9B9047-0FDE-43EC-B295-2C6E65A5C7DF}"/>
    <cellStyle name="style1620060116808" xfId="45991" xr:uid="{334F4798-BB58-431C-B7A4-F2D3CC92B7B0}"/>
    <cellStyle name="style1620060116830" xfId="45997" xr:uid="{292C1A2D-86CF-4D39-BFCC-1EB2F92876E7}"/>
    <cellStyle name="style1620060116845" xfId="45992" xr:uid="{A914DE0B-F45D-4A4A-98F4-1D6DF42FADF4}"/>
    <cellStyle name="style1620060116892" xfId="45998" xr:uid="{6267C40C-FCA1-4240-83D9-26C021B3BD9A}"/>
    <cellStyle name="style1620060116923" xfId="46003" xr:uid="{60A93E0D-A22C-4CC3-8879-D1E3BF22C1CD}"/>
    <cellStyle name="style1620060116946" xfId="46009" xr:uid="{BAE2CDEB-EA60-4D8A-899A-739FF387EE8A}"/>
    <cellStyle name="style1620060116977" xfId="46019" xr:uid="{FDDE1120-AC8E-4843-9DC6-7208B8A7E75F}"/>
    <cellStyle name="style1620060117008" xfId="46004" xr:uid="{B6ACD4E7-EE32-4DFE-893C-B57CDD31C0B6}"/>
    <cellStyle name="style1620060117030" xfId="46010" xr:uid="{4BD8A8E3-CAF7-4E31-A315-FCA9476B1385}"/>
    <cellStyle name="style1620060117046" xfId="46020" xr:uid="{DBA9B979-A6C7-487B-ADED-1A4BE74060F7}"/>
    <cellStyle name="style1620060117077" xfId="46025" xr:uid="{4788D1F8-E85A-40AC-97B9-2BA0E27B923E}"/>
    <cellStyle name="style1620060117093" xfId="46026" xr:uid="{E4744D51-080F-4D14-9CCD-7EAEEB16D975}"/>
    <cellStyle name="style1620060117131" xfId="46028" xr:uid="{D991FFBB-81A1-4ECF-84FD-E0D23FA2ED33}"/>
    <cellStyle name="style1620060117162" xfId="46038" xr:uid="{F71495D5-0691-4D1C-B485-CCB3AEF01D1F}"/>
    <cellStyle name="style1620060117177" xfId="46047" xr:uid="{D8C14F59-9863-4671-AC01-981BBB1AF814}"/>
    <cellStyle name="style1620060117224" xfId="46052" xr:uid="{202D0FB6-4FF0-4488-BD3F-33A305AF119B}"/>
    <cellStyle name="style1620060117246" xfId="46053" xr:uid="{0412F414-6F71-44BC-BC20-8B5373129FCA}"/>
    <cellStyle name="style1620060117278" xfId="46051" xr:uid="{F00CE8D2-2ACE-41EB-B6AB-E439A42A807B}"/>
    <cellStyle name="style1620060117304" xfId="46058" xr:uid="{70D0591E-4305-4200-AAE4-E1BB261FC22D}"/>
    <cellStyle name="style1620060117320" xfId="46059" xr:uid="{85349533-0EA2-4BA8-9B72-4CD448CDA1CA}"/>
    <cellStyle name="style1620060117347" xfId="46060" xr:uid="{59B4C3E5-3813-4DE6-810B-FDC5A76FA38F}"/>
    <cellStyle name="style1620060117394" xfId="46061" xr:uid="{850BA090-B56F-46DB-BD7F-0AF2EC6DD898}"/>
    <cellStyle name="style1620060117409" xfId="46062" xr:uid="{1B4D0D4B-974E-4594-9478-A73D27D825DA}"/>
    <cellStyle name="style1620060117431" xfId="46063" xr:uid="{EDFCA8FD-79D8-403E-BCB3-699244CFE952}"/>
    <cellStyle name="style1620060117463" xfId="46064" xr:uid="{BBB62C1A-2B29-4726-9752-EBA05142CEBE}"/>
    <cellStyle name="style1620060118594" xfId="45988" xr:uid="{37985E70-7750-4D74-95E8-862F1BA6CB2D}"/>
    <cellStyle name="style1620060118610" xfId="45987" xr:uid="{CB384C0B-080B-43AB-8B38-0EEC0B7FFC1F}"/>
    <cellStyle name="style1620060118641" xfId="45993" xr:uid="{9CEFA174-6E91-4C2A-8A69-AF5D3D75CCE3}"/>
    <cellStyle name="style1620060118657" xfId="45999" xr:uid="{B31E96BB-42EE-4E3E-A096-5023CE92F3E8}"/>
    <cellStyle name="style1620060118688" xfId="45994" xr:uid="{17676E1E-AB71-4F9E-899F-8B19189205BA}"/>
    <cellStyle name="style1620060118726" xfId="46000" xr:uid="{9A9B219B-0C5C-40B7-8419-9706211D465F}"/>
    <cellStyle name="style1620060118741" xfId="46005" xr:uid="{67C8A797-6783-466B-A7A9-E6E2FD215305}"/>
    <cellStyle name="style1620060118773" xfId="46011" xr:uid="{694EFA24-8752-4BAD-BEEF-85E4D413EA0E}"/>
    <cellStyle name="style1620060118810" xfId="46015" xr:uid="{A03E403B-B334-47BC-A44E-71075D94B115}"/>
    <cellStyle name="style1620060118826" xfId="46006" xr:uid="{66DA3E0A-F095-4867-9BAC-2FCE9C7A636B}"/>
    <cellStyle name="style1620060118842" xfId="46012" xr:uid="{3F306585-378D-49C5-A128-BA0A14B951AE}"/>
    <cellStyle name="style1620060118873" xfId="46016" xr:uid="{D9E3AB52-7BCC-4CC2-BD64-A433F32C91D1}"/>
    <cellStyle name="style1620060118895" xfId="46021" xr:uid="{B495CF4C-B980-4E96-B38E-CBC9E5DFFADA}"/>
    <cellStyle name="style1620060118911" xfId="46022" xr:uid="{8CD5A59A-03B2-4B99-8B41-021AB5C02AFA}"/>
    <cellStyle name="style1620060118942" xfId="46029" xr:uid="{A0D6437F-B5BE-4910-B252-D26C7541AAC4}"/>
    <cellStyle name="style1620060118973" xfId="46030" xr:uid="{0A61913D-6470-49B8-AAC9-D3B0A8F9CA23}"/>
    <cellStyle name="style1620060118995" xfId="46031" xr:uid="{DC63F86C-58B4-4DC4-A85C-56A7BFCD79BA}"/>
    <cellStyle name="style1620060119027" xfId="46033" xr:uid="{946708A6-DD4F-4996-98AB-69F03463016A}"/>
    <cellStyle name="style1620060119058" xfId="46034" xr:uid="{35611FA8-2046-4036-AA64-BC4CD2059C88}"/>
    <cellStyle name="style1620060119073" xfId="46032" xr:uid="{24F5F0C0-7825-4215-87CE-C74F7C922E85}"/>
    <cellStyle name="style1620060119096" xfId="46035" xr:uid="{10D77C09-95A7-40AC-B3D2-439034F58422}"/>
    <cellStyle name="style1620060119111" xfId="46036" xr:uid="{4745383B-056F-4334-9D59-CC8391B4758A}"/>
    <cellStyle name="style1620060119143" xfId="46037" xr:uid="{0362CCC6-940A-49F3-BFCE-1F89B1426F74}"/>
    <cellStyle name="style1620060119174" xfId="46039" xr:uid="{573954EA-3A14-461C-9859-85B1389182DB}"/>
    <cellStyle name="style1620060119196" xfId="46040" xr:uid="{7E53F9F4-BACE-4587-962A-8DDC303E754A}"/>
    <cellStyle name="style1620060119212" xfId="46041" xr:uid="{DC790152-1FB6-471F-A838-1395EC1833A2}"/>
    <cellStyle name="style1620060119243" xfId="46042" xr:uid="{F4B7A770-E659-403E-88E6-9C8544DBB5CC}"/>
    <cellStyle name="style1620060120127" xfId="45990" xr:uid="{CEF8103F-881B-45B7-930C-298BEC4E7DB6}"/>
    <cellStyle name="style1620060120148" xfId="45989" xr:uid="{D0318AFB-50BE-4B30-B520-1FADB3DA4203}"/>
    <cellStyle name="style1620060120179" xfId="45995" xr:uid="{DCED46C5-3CFD-46FF-BF20-E2535E31CE16}"/>
    <cellStyle name="style1620060120195" xfId="46001" xr:uid="{0B500F27-582B-4F12-8A8C-8C539DA0DD0F}"/>
    <cellStyle name="style1620060120211" xfId="45996" xr:uid="{7033B391-ED37-4786-B241-967D65D0CD21}"/>
    <cellStyle name="style1620060120264" xfId="46002" xr:uid="{67B257D7-0257-4882-8691-78E77236AEAE}"/>
    <cellStyle name="style1620060120280" xfId="46007" xr:uid="{396DF84A-387C-4943-91C7-0081F8E8721C}"/>
    <cellStyle name="style1620060120306" xfId="46013" xr:uid="{109DC761-2350-4100-9ED7-5F3769798E2A}"/>
    <cellStyle name="style1620060120337" xfId="46017" xr:uid="{5E4CE289-4AEB-405D-8AE9-A807FC13BA87}"/>
    <cellStyle name="style1620060120364" xfId="46008" xr:uid="{7FF2EAC9-A8CA-40C8-B673-32DD7B96EA02}"/>
    <cellStyle name="style1620060120383" xfId="46014" xr:uid="{8DB694EC-B1B9-4F28-BBE4-52B01A095347}"/>
    <cellStyle name="style1620060120421" xfId="46018" xr:uid="{164BE5F6-A240-4DBF-8C9F-BC1CBB8890DD}"/>
    <cellStyle name="style1620060120448" xfId="46023" xr:uid="{0555762E-0EA4-4C3A-9E2E-8F9CBA6AEE3A}"/>
    <cellStyle name="style1620060120480" xfId="46024" xr:uid="{6B1D1FC0-0B68-4818-94F5-D3CB966E88AA}"/>
    <cellStyle name="style1620060120509" xfId="46027" xr:uid="{0E7A8454-0356-4A80-85F5-9A90A7CEA967}"/>
    <cellStyle name="style1620060120541" xfId="46043" xr:uid="{D167DEEC-76AF-4099-BF55-766AFC75CFC0}"/>
    <cellStyle name="style1620060120580" xfId="46045" xr:uid="{0DAD45EF-1361-40A9-B994-EF4A04B7001C}"/>
    <cellStyle name="style1620060120611" xfId="46046" xr:uid="{D0B710FF-0238-4482-8717-4ECFAA4E6135}"/>
    <cellStyle name="style1620060120627" xfId="46044" xr:uid="{CCC9BAE9-31BC-49D2-9E4C-739968026AA3}"/>
    <cellStyle name="style1620060120649" xfId="46048" xr:uid="{CDBAF9A9-D74B-4F58-A7FF-4298F0251BC2}"/>
    <cellStyle name="style1620060120665" xfId="46049" xr:uid="{262651B4-9F6F-42D5-8B08-649927240640}"/>
    <cellStyle name="style1620060120696" xfId="46050" xr:uid="{86D8ACE3-12D9-4C13-842F-0F818F895A10}"/>
    <cellStyle name="style1620060120727" xfId="46054" xr:uid="{D2741858-8DB0-4C95-8EFF-83948CFD35BA}"/>
    <cellStyle name="style1620060120749" xfId="46055" xr:uid="{CAA4CAC0-A736-4BC2-B238-6FB70F199F46}"/>
    <cellStyle name="style1620060120780" xfId="46056" xr:uid="{44FE681C-3C10-449A-8C16-C5840D558117}"/>
    <cellStyle name="style1620060120796" xfId="46057" xr:uid="{77DF62FC-26D8-48C7-BD25-598BE5DB60AB}"/>
    <cellStyle name="style1620060131361" xfId="45505" xr:uid="{81128866-ACE2-40E5-A0E3-68E12BD39242}"/>
    <cellStyle name="style1620060131393" xfId="45506" xr:uid="{27381BF1-A66E-47F0-A4E0-CD912754DF01}"/>
    <cellStyle name="style1620060131408" xfId="45517" xr:uid="{9CAD97F8-8A05-4B4A-9589-A0A17D70959D}"/>
    <cellStyle name="style1620060131446" xfId="45518" xr:uid="{20908AD9-8B2A-4395-8DBE-0218CA33867C}"/>
    <cellStyle name="style1620060131477" xfId="45508" xr:uid="{A12647B7-2803-4F67-AA6F-A37721FB9807}"/>
    <cellStyle name="style1620060131508" xfId="45509" xr:uid="{1DF98C2C-E53B-43E8-89BA-9199BFF3A975}"/>
    <cellStyle name="style1620060131524" xfId="45507" xr:uid="{0700E414-4C3E-47C4-B76F-8A92771D53F0}"/>
    <cellStyle name="style1620060131556" xfId="45510" xr:uid="{1394FDF0-8BBC-4B6E-8872-60F999AEE924}"/>
    <cellStyle name="style1620060131577" xfId="45519" xr:uid="{1F9B7C9D-249E-4C90-A7E2-CB01E7975094}"/>
    <cellStyle name="style1620060131592" xfId="45520" xr:uid="{59C9EBCF-66C6-4113-A1C8-EAA881079477}"/>
    <cellStyle name="style1620060131608" xfId="45521" xr:uid="{131ECBEF-F35F-4B78-AE6E-BF6616F4C5C8}"/>
    <cellStyle name="style1620060131639" xfId="45522" xr:uid="{6444F4FF-E0B1-4D52-B55A-50534E9513FF}"/>
    <cellStyle name="style1620060131655" xfId="45529" xr:uid="{56C78191-5A9C-4463-B2DA-7B3DE7B4750C}"/>
    <cellStyle name="style1620060131689" xfId="45541" xr:uid="{424485F5-737A-40A6-9D86-930F02DCDCC3}"/>
    <cellStyle name="style1620060131718" xfId="45530" xr:uid="{A862BD91-A555-4A65-A1F5-AA0F677FBF3E}"/>
    <cellStyle name="style1620060131740" xfId="45542" xr:uid="{075384AB-CA8C-4F20-90CB-D48EC5F8E39E}"/>
    <cellStyle name="style1620060131761" xfId="45553" xr:uid="{61840127-A1FC-495F-AD78-57B593618243}"/>
    <cellStyle name="style1620060131789" xfId="45554" xr:uid="{E7EC7DE8-3EE2-4E9B-B513-39A6D2FE1A79}"/>
    <cellStyle name="style1620060131812" xfId="45531" xr:uid="{DDA18DC8-F1C0-4350-86D8-AC87959472EC}"/>
    <cellStyle name="style1620060131840" xfId="45532" xr:uid="{1BD5A47E-44B1-41B0-AFBE-0EAB559264E7}"/>
    <cellStyle name="style1620060131862" xfId="45533" xr:uid="{287B2E6D-73CD-4198-8479-689D1C9B1EF8}"/>
    <cellStyle name="style1620060131883" xfId="45534" xr:uid="{BBBB1538-1C09-45F4-8927-87D8F5DCC835}"/>
    <cellStyle name="style1620060131911" xfId="45543" xr:uid="{4802F905-9747-4955-97D9-F483287A4641}"/>
    <cellStyle name="style1620060131933" xfId="45544" xr:uid="{30416988-5E9E-44D9-A25B-40603A48FB8D}"/>
    <cellStyle name="style1620060131954" xfId="45545" xr:uid="{F483A5CE-C81B-46A3-A4D7-5C9E6336BB63}"/>
    <cellStyle name="style1620060131982" xfId="45546" xr:uid="{586BD0C6-DBA3-4EFA-BF59-C5A2A91A8FA1}"/>
    <cellStyle name="style1620060132014" xfId="45555" xr:uid="{631607FA-0724-4030-B0BC-FAE1D9725671}"/>
    <cellStyle name="style1620060132043" xfId="45556" xr:uid="{076A4B97-A19A-4DBF-9D9E-FD004C10884D}"/>
    <cellStyle name="style1620060132065" xfId="45557" xr:uid="{93AD4EE2-72C2-4323-863A-D162DA734279}"/>
    <cellStyle name="style1620060132093" xfId="45558" xr:uid="{BCE93BEF-084B-4BB4-9A06-C51CB9CA2958}"/>
    <cellStyle name="style1620060132956" xfId="45565" xr:uid="{A3EF5E03-63A2-4BF9-85A1-0D2D6A4DA97A}"/>
    <cellStyle name="style1620060132987" xfId="45566" xr:uid="{5DC027D5-FA97-4B88-97CE-9EAF16DF96E5}"/>
    <cellStyle name="style1620060133003" xfId="45577" xr:uid="{B3E97423-5DF9-46A1-A145-23F5586D7ECE}"/>
    <cellStyle name="style1620060133034" xfId="45578" xr:uid="{9DC4C8A1-937A-4A1C-AA17-0D9984AFB3B5}"/>
    <cellStyle name="style1620060133072" xfId="45568" xr:uid="{90E643B6-3D97-42B7-BD55-92C2E40D9A24}"/>
    <cellStyle name="style1620060133088" xfId="45569" xr:uid="{FCC62E4D-9089-4EAC-ABCA-D7FE80FFB602}"/>
    <cellStyle name="style1620060133119" xfId="45567" xr:uid="{C1D8179A-1863-407A-9DBD-28D1BFE56137}"/>
    <cellStyle name="style1620060133141" xfId="45570" xr:uid="{769DA5C3-4573-4EBA-80A2-512C88ECEDDE}"/>
    <cellStyle name="style1620060133161" xfId="45579" xr:uid="{4E13012D-913A-4C04-A9E1-D4CF0EF507C0}"/>
    <cellStyle name="style1620060133184" xfId="45580" xr:uid="{14BD9BFB-F04D-4E8A-A990-13B0EEF43EB9}"/>
    <cellStyle name="style1620060133204" xfId="45581" xr:uid="{37FF37EA-98F7-4BBD-BE5D-7F0D666E5F30}"/>
    <cellStyle name="style1620060133234" xfId="45582" xr:uid="{5F013802-ABB6-45AB-9F67-A25B11386103}"/>
    <cellStyle name="style1620060133254" xfId="45589" xr:uid="{A18C6D58-DC9C-4796-B1F8-04E252451B47}"/>
    <cellStyle name="style1620060133274" xfId="45601" xr:uid="{A93E73D8-8531-4E98-A242-4B235954A55E}"/>
    <cellStyle name="style1620060133298" xfId="45590" xr:uid="{4E2F7D94-A6FB-4734-AF3A-E4B8CB27A90A}"/>
    <cellStyle name="style1620060133315" xfId="45602" xr:uid="{34A14B74-432E-4262-A9A0-44CF0E17BCD2}"/>
    <cellStyle name="style1620060133345" xfId="45613" xr:uid="{239E3E6A-AA57-4E11-B9FD-853C44C0D6F7}"/>
    <cellStyle name="style1620060133366" xfId="45614" xr:uid="{0B8443EA-0DBA-4E4B-B5FE-F30FE4327439}"/>
    <cellStyle name="style1620060133386" xfId="45591" xr:uid="{938031CF-9D96-4356-BD41-8157E0FBAACE}"/>
    <cellStyle name="style1620060133406" xfId="45592" xr:uid="{4BC58594-BC9E-4F8A-BF6D-C96A14858AE0}"/>
    <cellStyle name="style1620060133426" xfId="45593" xr:uid="{52C5EA3D-5A28-4495-9B0C-18BB9A0A2713}"/>
    <cellStyle name="style1620060133455" xfId="45594" xr:uid="{6B48DA8E-EF81-4788-98BD-591EB817175B}"/>
    <cellStyle name="style1620060133477" xfId="45603" xr:uid="{88E55C09-4D11-422F-9521-2388762808F9}"/>
    <cellStyle name="style1620060133495" xfId="45604" xr:uid="{537DEFF1-C207-4F57-AC6A-831CD9B7E148}"/>
    <cellStyle name="style1620060133516" xfId="45605" xr:uid="{EBFFECB1-6AF9-472A-9EB2-EC8B1A8B223F}"/>
    <cellStyle name="style1620060133538" xfId="45606" xr:uid="{E5C99FA4-1AD1-4E23-951F-026CCE2257E6}"/>
    <cellStyle name="style1620060133587" xfId="45615" xr:uid="{9DCB6D44-03E5-4F29-A66F-F95EB0DC6FF1}"/>
    <cellStyle name="style1620060133607" xfId="45616" xr:uid="{306C4BCE-0046-4A04-822B-C17C4892DB4B}"/>
    <cellStyle name="style1620060133627" xfId="45617" xr:uid="{B2B90198-B0F4-4295-A143-ED68953A213B}"/>
    <cellStyle name="style1620060133648" xfId="45618" xr:uid="{459EF01D-3697-4141-A007-7F6AF6BD6A1B}"/>
    <cellStyle name="style1620060134468" xfId="45625" xr:uid="{0A161C76-17B4-44A8-BF38-B2D9A9C8E58D}"/>
    <cellStyle name="style1620060134484" xfId="45626" xr:uid="{0BEA4763-8B0C-46A3-B5C1-E0ABC3C43B1E}"/>
    <cellStyle name="style1620060134515" xfId="45637" xr:uid="{F78811AE-7AAE-4E02-8E0F-3008B1190477}"/>
    <cellStyle name="style1620060134534" xfId="45638" xr:uid="{876A85A7-1A76-4807-82BB-E8463AA17F4F}"/>
    <cellStyle name="style1620060134575" xfId="45628" xr:uid="{B511DBC5-368A-4C2B-A597-1BEB11C33A17}"/>
    <cellStyle name="style1620060134595" xfId="45629" xr:uid="{CBCA82BC-6997-4A61-926A-E6DA32B67864}"/>
    <cellStyle name="style1620060134615" xfId="45627" xr:uid="{E3C35EC3-2705-4252-A5FD-0F9261EDE625}"/>
    <cellStyle name="style1620060134644" xfId="45630" xr:uid="{6A51172D-4785-44B9-BC1A-8A9CBEE9A1E5}"/>
    <cellStyle name="style1620060134656" xfId="45639" xr:uid="{CA8441C4-E8BF-4742-8940-5B159B97AC82}"/>
    <cellStyle name="style1620060134676" xfId="45640" xr:uid="{63F21CB2-0406-4900-BBDE-F3DEEE9CF4C9}"/>
    <cellStyle name="style1620060134707" xfId="45641" xr:uid="{ED03ECF9-642D-452F-A050-A672B9C2B72C}"/>
    <cellStyle name="style1620060134727" xfId="45642" xr:uid="{D2B9B812-A6BB-426D-A4C0-1BC305777830}"/>
    <cellStyle name="style1620060134748" xfId="45649" xr:uid="{08FA50EF-F2ED-4F86-B66F-CD41AA489482}"/>
    <cellStyle name="style1620060134768" xfId="45661" xr:uid="{BC843A55-90BD-43CF-A7DA-8896C647DEC3}"/>
    <cellStyle name="style1620060134788" xfId="45673" xr:uid="{2FBF82AF-E0C1-4347-B533-9910F3DF3024}"/>
    <cellStyle name="style1620060134809" xfId="45650" xr:uid="{9D43E533-3A64-4D6D-A9CE-207F681742F7}"/>
    <cellStyle name="style1620060134829" xfId="45662" xr:uid="{1234A3CF-8B06-485B-AD74-910A2408410D}"/>
    <cellStyle name="style1620060134849" xfId="45674" xr:uid="{C2C48A87-5F33-441C-893A-FA8BB4E2EF4F}"/>
    <cellStyle name="style1620060134870" xfId="45651" xr:uid="{6EC5B18D-CA50-491E-9C56-283EA8022A72}"/>
    <cellStyle name="style1620060134890" xfId="45652" xr:uid="{196A1D69-97C7-434F-91B5-5FA7225FBCDA}"/>
    <cellStyle name="style1620060134910" xfId="45653" xr:uid="{E6FE62B0-4CBA-43C3-A6D9-14557D1A4A1B}"/>
    <cellStyle name="style1620060134939" xfId="45654" xr:uid="{2B717BDF-DBD6-4594-9E61-68D6780B57F1}"/>
    <cellStyle name="style1620060134961" xfId="45663" xr:uid="{69A9FCD6-D2F9-4C17-B714-77AFD85491A3}"/>
    <cellStyle name="style1620060134979" xfId="45664" xr:uid="{FB408D9F-ED7E-47C2-8DCD-5F7807A74AA4}"/>
    <cellStyle name="style1620060134994" xfId="45665" xr:uid="{ADFF82FD-665C-482C-A24A-7F09D073BC0A}"/>
    <cellStyle name="style1620060135026" xfId="45666" xr:uid="{293B35C9-2EAC-4E46-B8FD-3D37A144AF85}"/>
    <cellStyle name="style1620060135057" xfId="45675" xr:uid="{7AE1A915-F4AD-4891-9F2C-0EB231E46F39}"/>
    <cellStyle name="style1620060135079" xfId="45676" xr:uid="{77138B36-5214-4780-ADD1-AC94DF865C97}"/>
    <cellStyle name="style1620060135095" xfId="45677" xr:uid="{52B1350F-7C7A-4E70-B008-269744C3598F}"/>
    <cellStyle name="style1620060135126" xfId="45678" xr:uid="{C1416DF7-92AA-4586-965B-BC38689237EC}"/>
    <cellStyle name="style1620060135928" xfId="45511" xr:uid="{428EA516-720D-4C7B-ADF1-7FBFA0542BDA}"/>
    <cellStyle name="style1620060135959" xfId="45512" xr:uid="{0B769A78-AB0B-4CBC-B2F1-36743472A71E}"/>
    <cellStyle name="style1620060135981" xfId="45523" xr:uid="{C631CFF4-9684-48D6-B9DC-F9BA1345AC72}"/>
    <cellStyle name="style1620060135997" xfId="45524" xr:uid="{1FF7D8B6-AD8C-4810-80B6-2E0210706546}"/>
    <cellStyle name="style1620060136028" xfId="45514" xr:uid="{0BCD1F3A-1AC6-406C-906A-74014CFED89C}"/>
    <cellStyle name="style1620060136059" xfId="45515" xr:uid="{45C25365-C146-49FF-A761-F3840ECBBD05}"/>
    <cellStyle name="style1620060136081" xfId="45513" xr:uid="{BEC408FF-B79D-433C-80E0-AF5A2FDC33A5}"/>
    <cellStyle name="style1620060136097" xfId="45516" xr:uid="{D9D7D1DC-CB9A-4A7E-8C53-4AF0970DA2F4}"/>
    <cellStyle name="style1620060136128" xfId="45525" xr:uid="{401B2E20-0653-47FE-B594-54B34DE19F81}"/>
    <cellStyle name="style1620060136138" xfId="45526" xr:uid="{CAE2D131-A565-42E9-AD74-8E1B8BB2E286}"/>
    <cellStyle name="style1620060136169" xfId="45527" xr:uid="{52B7A2D3-0647-4A38-9538-6D970DC40744}"/>
    <cellStyle name="style1620060136181" xfId="45528" xr:uid="{82D8A85D-A9A2-44C1-81A7-190C4D68850E}"/>
    <cellStyle name="style1620060136213" xfId="45535" xr:uid="{2D75164F-6483-471E-907D-D2E0FFA19AEA}"/>
    <cellStyle name="style1620060136228" xfId="45547" xr:uid="{2706C59B-9F21-4FEA-9E8F-D11CDFD16372}"/>
    <cellStyle name="style1620060136260" xfId="45536" xr:uid="{564440EB-5F5A-41FE-B79E-776A280BB28A}"/>
    <cellStyle name="style1620060136275" xfId="45548" xr:uid="{2218FF9C-D157-4FCA-B495-83E137FA1288}"/>
    <cellStyle name="style1620060136300" xfId="45559" xr:uid="{65E8120A-A5F7-4189-8474-74BC9A0F6AF3}"/>
    <cellStyle name="style1620060136316" xfId="45560" xr:uid="{020EE606-7D39-4A0C-B347-1D113695240D}"/>
    <cellStyle name="style1620060136331" xfId="45537" xr:uid="{B338DDAE-3368-4126-841C-F47AAA26E6C8}"/>
    <cellStyle name="style1620060136362" xfId="45538" xr:uid="{489BC1AC-237A-489D-A5D2-EFEAE4089305}"/>
    <cellStyle name="style1620060136382" xfId="45539" xr:uid="{F43EAFD2-B59A-4C6A-A73C-6F5B3997B387}"/>
    <cellStyle name="style1620060136413" xfId="45540" xr:uid="{6B8D58ED-F1CE-402D-BFAB-09BED6FDD2A9}"/>
    <cellStyle name="style1620060136429" xfId="45549" xr:uid="{47C61B97-8323-4667-875B-0BE8087AA30E}"/>
    <cellStyle name="style1620060136445" xfId="45550" xr:uid="{60EE7C39-5C06-4BB5-AC33-575B2DBD060F}"/>
    <cellStyle name="style1620060136476" xfId="45551" xr:uid="{E03A3A82-CEDC-41D0-8A17-686C4E1EBDB8}"/>
    <cellStyle name="style1620060136498" xfId="45552" xr:uid="{4B8A9008-1A91-4E63-87CC-03999AFB5DC3}"/>
    <cellStyle name="style1620060136529" xfId="45561" xr:uid="{3AF1AD33-9E7C-4CB5-A228-844AE259391E}"/>
    <cellStyle name="style1620060136545" xfId="45562" xr:uid="{D92E6151-989C-4225-A3BD-B4EAC4D7A743}"/>
    <cellStyle name="style1620060136560" xfId="45563" xr:uid="{932B0775-164A-4934-B125-9CA48DE3FE93}"/>
    <cellStyle name="style1620060136583" xfId="45564" xr:uid="{27D43F53-6494-4FAA-91DD-FC8146AB0ADA}"/>
    <cellStyle name="style1620060137462" xfId="45571" xr:uid="{6C2CCAD6-F999-4BB3-AAC4-64F037C004C4}"/>
    <cellStyle name="style1620060137495" xfId="45572" xr:uid="{7ED38A82-6090-4BC2-859A-6FA5D1E3F838}"/>
    <cellStyle name="style1620060137515" xfId="45583" xr:uid="{90EB6981-46AA-4A33-89DF-D374CCDA4358}"/>
    <cellStyle name="style1620060137537" xfId="45584" xr:uid="{34EE6C8F-A83C-4C47-94C0-AF64DB1566E1}"/>
    <cellStyle name="style1620060137578" xfId="45574" xr:uid="{994AD832-85B6-4C17-96D1-6A66A7C8AC87}"/>
    <cellStyle name="style1620060137598" xfId="45575" xr:uid="{597FC0C6-03F3-4891-9708-992324670D6A}"/>
    <cellStyle name="style1620060137619" xfId="45573" xr:uid="{64C50464-1A9A-4C18-A4FC-7232B10D3343}"/>
    <cellStyle name="style1620060137647" xfId="45576" xr:uid="{CBC9C711-72C0-413F-9890-E2141265B326}"/>
    <cellStyle name="style1620060137667" xfId="45585" xr:uid="{3BAF52EA-ADA5-40F6-BFA9-2DA14FABE288}"/>
    <cellStyle name="style1620060137688" xfId="45586" xr:uid="{8FB1190A-0BEF-4A65-8291-4867DFBA0934}"/>
    <cellStyle name="style1620060137708" xfId="45587" xr:uid="{F5728290-B42E-4575-A2B3-E1F30A97D677}"/>
    <cellStyle name="style1620060137730" xfId="45588" xr:uid="{3E42D267-5A77-4B2C-9EF9-BAA6DEDBF966}"/>
    <cellStyle name="style1620060137751" xfId="45595" xr:uid="{3962D60A-800D-47C9-A4B5-9BB83BD61AAB}"/>
    <cellStyle name="style1620060137771" xfId="45607" xr:uid="{5368EBD7-287A-402D-8284-0A164FE59124}"/>
    <cellStyle name="style1620060137789" xfId="45596" xr:uid="{EBAD1807-F093-44C1-95FF-A0B13BF7C870}"/>
    <cellStyle name="style1620060137812" xfId="45608" xr:uid="{CCB98319-CB99-4990-A7C0-C7FF59E3B2F0}"/>
    <cellStyle name="style1620060137832" xfId="45619" xr:uid="{6F478448-55E9-4A85-9CC3-5069F11A3F90}"/>
    <cellStyle name="style1620060137852" xfId="45620" xr:uid="{20FF218A-796A-42C2-AE5D-408310225F9F}"/>
    <cellStyle name="style1620060137873" xfId="45597" xr:uid="{3FB99D33-2CB2-4887-9293-101A77E93477}"/>
    <cellStyle name="style1620060137893" xfId="45598" xr:uid="{2EBA362F-DC1F-45BE-85AB-2C9EF04AB77E}"/>
    <cellStyle name="style1620060137922" xfId="45599" xr:uid="{2EA0FD49-DC7B-47E6-8DB3-E32365E20DE6}"/>
    <cellStyle name="style1620060137944" xfId="45600" xr:uid="{85879EB1-6537-47FF-981D-3668F15CBB94}"/>
    <cellStyle name="style1620060137964" xfId="45609" xr:uid="{4A9A3F1B-4DD0-4098-B00E-AB1E074E9D01}"/>
    <cellStyle name="style1620060137984" xfId="45610" xr:uid="{ECD8269F-C325-4F8A-B2F2-DA70A0AD37D5}"/>
    <cellStyle name="style1620060138004" xfId="45611" xr:uid="{63FB93A9-2832-4E91-BBAA-B3AE41FBDECD}"/>
    <cellStyle name="style1620060138032" xfId="45612" xr:uid="{4517CCD4-ECF9-49D7-8024-46C85CA6EDA5}"/>
    <cellStyle name="style1620060138083" xfId="45621" xr:uid="{C5182C2F-A35A-4FC1-BCDA-7A4A314DDBE0}"/>
    <cellStyle name="style1620060138099" xfId="45622" xr:uid="{AF647C17-EDC0-4D37-9804-3B21B21CC262}"/>
    <cellStyle name="style1620060138114" xfId="45623" xr:uid="{F467593F-D887-472F-B4CA-FDE6BB2B08AE}"/>
    <cellStyle name="style1620060138145" xfId="45624" xr:uid="{7E83C46C-25C3-453D-BA07-47C4A6C65DF4}"/>
    <cellStyle name="style1620060138978" xfId="45631" xr:uid="{209D9A00-AB9A-4A9F-A1D0-C2A8A431332A}"/>
    <cellStyle name="style1620060139006" xfId="45632" xr:uid="{032DF313-11AB-4D0B-BDBF-E72034EB0D13}"/>
    <cellStyle name="style1620060139026" xfId="45643" xr:uid="{675E2F70-AA39-4368-B696-C90617CBF649}"/>
    <cellStyle name="style1620060139046" xfId="45644" xr:uid="{678683EB-E7B8-4DA6-962D-8F4A482B1AB9}"/>
    <cellStyle name="style1620060139089" xfId="45634" xr:uid="{4D02FFDB-2F43-4C1A-B053-0CCB986B31C8}"/>
    <cellStyle name="style1620060139113" xfId="45635" xr:uid="{8E76E299-468C-42D1-8A3D-92410F72F8E0}"/>
    <cellStyle name="style1620060139130" xfId="45633" xr:uid="{48E168B6-C783-436A-A363-F9F81A05C4A1}"/>
    <cellStyle name="style1620060139150" xfId="45636" xr:uid="{FF30FC10-2BCB-4B57-A1B0-D9A4C0DC4F17}"/>
    <cellStyle name="style1620060139178" xfId="45645" xr:uid="{A5B5BBEB-5A2A-4644-822E-387D1E701E7F}"/>
    <cellStyle name="style1620060139188" xfId="45646" xr:uid="{C0EFF133-606A-4BEF-8FF5-71BDE987EA91}"/>
    <cellStyle name="style1620060139220" xfId="45647" xr:uid="{4BABA1F8-E8E4-4CB0-B873-4A371E654858}"/>
    <cellStyle name="style1620060139235" xfId="45648" xr:uid="{D865F0B4-D338-457D-915E-21A9B2018911}"/>
    <cellStyle name="style1620060139251" xfId="45655" xr:uid="{EA252FFA-5061-4A14-99E7-A2B3BC23D44B}"/>
    <cellStyle name="style1620060139282" xfId="45667" xr:uid="{FD60D6EC-8748-4ED0-A6EE-FB80782BABA4}"/>
    <cellStyle name="style1620060139302" xfId="45679" xr:uid="{FB5EAA26-1648-4444-8327-0689B15A76B2}"/>
    <cellStyle name="style1620060139329" xfId="45656" xr:uid="{0CE1C16B-5B99-4F09-9DF3-A85020B7815C}"/>
    <cellStyle name="style1620060139345" xfId="45668" xr:uid="{75076E02-3079-48A8-A172-1CA91F05A53D}"/>
    <cellStyle name="style1620060139361" xfId="45680" xr:uid="{6255D8CF-1013-4DA7-9074-176DB56F33EA}"/>
    <cellStyle name="style1620060139379" xfId="45657" xr:uid="{5A9BAC69-EBA9-46F7-B915-F304BC03EC31}"/>
    <cellStyle name="style1620060139410" xfId="45658" xr:uid="{646601C7-2DBE-4D88-8F8E-8EE6242699B1}"/>
    <cellStyle name="style1620060139430" xfId="45659" xr:uid="{DBFAB9C4-0503-4EE2-AA34-ECC02CF0D075}"/>
    <cellStyle name="style1620060139461" xfId="45660" xr:uid="{98754E5F-8BD4-43E6-A0BB-2A6894F93654}"/>
    <cellStyle name="style1620060139476" xfId="45669" xr:uid="{9FD12BFE-4ECD-4300-86F1-6585C5888B86}"/>
    <cellStyle name="style1620060139492" xfId="45670" xr:uid="{104DF991-D030-45B5-9562-5B995E30F216}"/>
    <cellStyle name="style1620060139523" xfId="45671" xr:uid="{AAF42C3E-BB1E-4AE2-9607-7DB1A0A61042}"/>
    <cellStyle name="style1620060139530" xfId="45672" xr:uid="{024C3798-D30E-4C6A-9762-2DB1FD78BC47}"/>
    <cellStyle name="style1620060139577" xfId="45681" xr:uid="{BA4BC4DB-3F33-440E-8D92-EDC013BB3702}"/>
    <cellStyle name="style1620060139592" xfId="45682" xr:uid="{9C45DAB2-4EAC-4A39-9FE9-D476ABDB23FF}"/>
    <cellStyle name="style1620060139624" xfId="45683" xr:uid="{E6BED0A9-5D4B-46D7-8EF4-13AC86927BE2}"/>
    <cellStyle name="style1620060139630" xfId="45684" xr:uid="{8AB223B0-3E73-481D-91E9-FE725FE2D094}"/>
    <cellStyle name="style1620060140699" xfId="45685" xr:uid="{79F054D5-782A-4F17-8546-1065753DDB31}"/>
    <cellStyle name="style1620060140715" xfId="45686" xr:uid="{5DD670F3-491C-4ACB-B3FB-FFC65C38FDB1}"/>
    <cellStyle name="style1620060140746" xfId="45697" xr:uid="{ACDAD9BA-AD63-4B2A-A322-62DC18AB12E1}"/>
    <cellStyle name="style1620060140762" xfId="45698" xr:uid="{54FA66A6-22BF-4395-B776-81AD4633B663}"/>
    <cellStyle name="style1620060140800" xfId="45688" xr:uid="{38D519D7-4179-4B1C-92EC-633282417051}"/>
    <cellStyle name="style1620060140831" xfId="45689" xr:uid="{B5B657E6-2049-46D2-9617-47803D458F98}"/>
    <cellStyle name="style1620060140846" xfId="45687" xr:uid="{2EF9BC35-EA80-4FC9-B075-F33F87C63F7E}"/>
    <cellStyle name="style1620060140862" xfId="45690" xr:uid="{7B6B0F0A-3B4A-4113-98B1-B76F13D28975}"/>
    <cellStyle name="style1620060140884" xfId="45699" xr:uid="{4F2320E1-279E-4AF6-9F50-095817E895A5}"/>
    <cellStyle name="style1620060140900" xfId="45700" xr:uid="{9BC5B8B3-1FB9-47CE-B416-52E162434701}"/>
    <cellStyle name="style1620060140931" xfId="45701" xr:uid="{106F6937-02BD-4124-9808-80F6B4B738B5}"/>
    <cellStyle name="style1620060140947" xfId="45702" xr:uid="{BD46472F-458A-43C3-99C6-7E74DCAC938B}"/>
    <cellStyle name="style1620060140978" xfId="45709" xr:uid="{95F03A5C-D6C0-471B-9A54-50DB14236323}"/>
    <cellStyle name="style1620060141000" xfId="45721" xr:uid="{AC18DD58-6BB0-478A-A03D-0F55ED479FEA}"/>
    <cellStyle name="style1620060141016" xfId="45710" xr:uid="{BE6916B5-900D-4F6B-9C2F-A4AC13350BEA}"/>
    <cellStyle name="style1620060141031" xfId="45722" xr:uid="{15FF78F4-4C89-4062-BB7A-EFCDA127815B}"/>
    <cellStyle name="style1620060141063" xfId="45733" xr:uid="{8742AC3C-BAFA-4C2F-A56E-BB6ABE86EB11}"/>
    <cellStyle name="style1620060141085" xfId="45734" xr:uid="{6E8AD2F3-E615-47C6-8705-2DDFFC54F252}"/>
    <cellStyle name="style1620060141100" xfId="45711" xr:uid="{83AF54BE-19FD-4813-8899-3C7D3DB71FA0}"/>
    <cellStyle name="style1620060141116" xfId="45712" xr:uid="{7F0B01F8-EDCB-4AB6-A3DB-251DD082A428}"/>
    <cellStyle name="style1620060141138" xfId="45713" xr:uid="{366C2FB9-2881-4324-B233-0456028B43B0}"/>
    <cellStyle name="style1620060141169" xfId="45714" xr:uid="{AE53E5EB-324B-40BA-BEC7-624A30AD3508}"/>
    <cellStyle name="style1620060141185" xfId="45723" xr:uid="{4093B653-2A53-4CCA-A6D6-9B796DA56BA0}"/>
    <cellStyle name="style1620060141201" xfId="45724" xr:uid="{16BBF4E4-7CAF-48C1-ADD8-407C00A3672D}"/>
    <cellStyle name="style1620060141232" xfId="45725" xr:uid="{2444431D-1EE8-44EC-8843-BF5C5817618E}"/>
    <cellStyle name="style1620060141247" xfId="45726" xr:uid="{0D1F9094-5DB5-4797-BDBF-5F1D2ED85587}"/>
    <cellStyle name="style1620060141279" xfId="45735" xr:uid="{1A8ED496-6235-4093-8478-FA569D200DA9}"/>
    <cellStyle name="style1620060141303" xfId="45736" xr:uid="{8FCF3355-E4A1-4CFA-87EB-3E61F987CD42}"/>
    <cellStyle name="style1620060141319" xfId="45737" xr:uid="{73EB5FB7-6ED0-46E5-98FE-CC613DA6D826}"/>
    <cellStyle name="style1620060141350" xfId="45738" xr:uid="{DB335F35-21AA-4F82-BB63-C91E1A28CD21}"/>
    <cellStyle name="style1620060142512" xfId="45745" xr:uid="{D0175E5E-EF6D-4892-9ED9-EEDB14D08B56}"/>
    <cellStyle name="style1620060142532" xfId="45746" xr:uid="{FCCEFD3D-B67F-4403-8C26-271A261A44F2}"/>
    <cellStyle name="style1620060142552" xfId="45757" xr:uid="{38D0FFA1-844D-43EF-9F2A-B602F4655ACF}"/>
    <cellStyle name="style1620060142573" xfId="45758" xr:uid="{BB5D6C56-1454-4078-9B57-BE781409C660}"/>
    <cellStyle name="style1620060142621" xfId="45748" xr:uid="{741D0774-391E-401A-89C0-4E2608C80390}"/>
    <cellStyle name="style1620060142637" xfId="45749" xr:uid="{8D1B8B13-4200-4F31-95EE-6BE5CB11A83D}"/>
    <cellStyle name="style1620060142652" xfId="45747" xr:uid="{1BA469D1-2762-4FB8-8C96-C2224665CC1E}"/>
    <cellStyle name="style1620060142683" xfId="45750" xr:uid="{9F867A2C-AD50-4A85-A7E3-62AE336F306F}"/>
    <cellStyle name="style1620060142699" xfId="45759" xr:uid="{F907F410-9FC8-4C6B-9AE7-767D2161C61D}"/>
    <cellStyle name="style1620060142721" xfId="45760" xr:uid="{0750937C-0BA3-49F3-B26B-0B0167E95310}"/>
    <cellStyle name="style1620060142753" xfId="45761" xr:uid="{A98E1901-3FD5-48D6-92A0-EF7BE7E4752F}"/>
    <cellStyle name="style1620060142768" xfId="45762" xr:uid="{C1A70140-B7C7-4D36-B7C6-1D77166A9E77}"/>
    <cellStyle name="style1620060142784" xfId="45769" xr:uid="{15B5DA17-D74C-46E8-B8E3-D695FFA885F4}"/>
    <cellStyle name="style1620060142815" xfId="45781" xr:uid="{7CEB6B39-FDF6-41B7-BF25-EC234846F64B}"/>
    <cellStyle name="style1620060142837" xfId="45770" xr:uid="{C4E0EAFE-9FE5-4419-B575-DD5D3777171F}"/>
    <cellStyle name="style1620060142853" xfId="45782" xr:uid="{1C747D70-ACA5-4CB7-AF78-735B23A16AD9}"/>
    <cellStyle name="style1620060142868" xfId="45793" xr:uid="{A804E3CD-C2D2-4DE4-9B1A-13B942C52FE8}"/>
    <cellStyle name="style1620060142900" xfId="45794" xr:uid="{8796CA74-6C07-4A01-9DE5-9D10B4C334BD}"/>
    <cellStyle name="style1620060142922" xfId="45771" xr:uid="{7CCF2648-3778-4B3E-A4C4-CAF2CB98CE75}"/>
    <cellStyle name="style1620060142937" xfId="45772" xr:uid="{4F671601-CC9D-4FB3-A4DC-917D307435E7}"/>
    <cellStyle name="style1620060142953" xfId="45773" xr:uid="{48C7CA17-BAD2-4400-99A3-5F97EA747CDA}"/>
    <cellStyle name="style1620060142984" xfId="45774" xr:uid="{0017C28D-56C5-417D-AA7E-48DD84368BC6}"/>
    <cellStyle name="style1620060143000" xfId="45783" xr:uid="{0B742340-2C91-4ADE-8F3D-E37621DB7DE5}"/>
    <cellStyle name="style1620060143024" xfId="45784" xr:uid="{060478BD-A50D-4547-931E-E5C20F8A13B1}"/>
    <cellStyle name="style1620060143053" xfId="45785" xr:uid="{FC101DDA-3D2E-4D65-A798-0AAB35AAEBF4}"/>
    <cellStyle name="style1620060143073" xfId="45786" xr:uid="{FF492EAF-0830-4D6F-8916-15B4CC1A8D9A}"/>
    <cellStyle name="style1620060143123" xfId="45795" xr:uid="{E8DC6A39-1AB5-42AF-A972-7BA5B2FC9E84}"/>
    <cellStyle name="style1620060143146" xfId="45796" xr:uid="{F2ACF50C-03E7-4FE6-9E49-281A305CCC58}"/>
    <cellStyle name="style1620060143166" xfId="45797" xr:uid="{409828D2-990C-4A49-B71E-178FA04B07DA}"/>
    <cellStyle name="style1620060143194" xfId="45798" xr:uid="{10C040CC-7064-4936-AB0E-C29DE489E333}"/>
    <cellStyle name="style1620060143971" xfId="45691" xr:uid="{9F42F8D4-5A0E-4804-9250-A9819B27340C}"/>
    <cellStyle name="style1620060143987" xfId="45692" xr:uid="{6180C4F3-8816-438E-AFA8-2DD0483B9CC1}"/>
    <cellStyle name="style1620060144018" xfId="45703" xr:uid="{B1044A9C-44F1-4420-ACD0-854D1AFE465C}"/>
    <cellStyle name="style1620060144034" xfId="45704" xr:uid="{7BB7D337-EBB7-4D62-BA63-4C666B7C6CCF}"/>
    <cellStyle name="style1620060144080" xfId="45694" xr:uid="{11059A3D-652C-418F-9F71-B06B877A7695}"/>
    <cellStyle name="style1620060144103" xfId="45695" xr:uid="{3C0E0FC3-F9DD-4C9B-9476-4A6CA3C55753}"/>
    <cellStyle name="style1620060144123" xfId="45693" xr:uid="{083AEAE7-4133-4FC5-8465-CDDA4A7C51DF}"/>
    <cellStyle name="style1620060144143" xfId="45696" xr:uid="{57C8D89E-16D6-489C-9DA6-5F14097F4A09}"/>
    <cellStyle name="style1620060144163" xfId="45705" xr:uid="{5913BF30-6A27-48A7-80C1-4A7ADEDC31BF}"/>
    <cellStyle name="style1620060144191" xfId="45706" xr:uid="{5AFFA8CD-B6C6-4CED-909A-FF499BD950EA}"/>
    <cellStyle name="style1620060144214" xfId="45707" xr:uid="{30014B83-69F9-498E-9A79-4BBF8BA6B4DB}"/>
    <cellStyle name="style1620060144234" xfId="45708" xr:uid="{D148AC55-9D97-4257-88CE-CE142D46EAE4}"/>
    <cellStyle name="style1620060144254" xfId="45715" xr:uid="{AFE1116C-D5ED-4154-BE5F-A06CFB612C2F}"/>
    <cellStyle name="style1620060144275" xfId="45727" xr:uid="{F5BDC741-E0B2-4EE7-8978-846A743B03FC}"/>
    <cellStyle name="style1620060144295" xfId="45716" xr:uid="{B3B97B3C-FCCA-4B3E-8B85-5E6A2F93F907}"/>
    <cellStyle name="style1620060144315" xfId="45728" xr:uid="{8C7A1D38-55D5-4FFF-B401-9373B8F9B806}"/>
    <cellStyle name="style1620060144336" xfId="45739" xr:uid="{0BCEE612-AFDC-4A44-87A8-810F44586E38}"/>
    <cellStyle name="style1620060144364" xfId="45740" xr:uid="{3E956798-9EAA-445D-AC11-A005A68D77E6}"/>
    <cellStyle name="style1620060144384" xfId="45717" xr:uid="{B9A4F8CD-3D8D-4411-AFC6-2D8070D5DB96}"/>
    <cellStyle name="style1620060144406" xfId="45718" xr:uid="{E34658B0-471D-4F34-A400-1A09AFBE3704}"/>
    <cellStyle name="style1620060144427" xfId="45719" xr:uid="{D85B6EE4-7C07-4DA7-9808-662027D311EC}"/>
    <cellStyle name="style1620060144447" xfId="45720" xr:uid="{970486CF-7EC6-4945-9BF1-6A8B2E3FBB44}"/>
    <cellStyle name="style1620060144467" xfId="45729" xr:uid="{08089965-7F7D-4C7A-B44B-17EC5DBD8F3F}"/>
    <cellStyle name="style1620060144488" xfId="45730" xr:uid="{53477310-47A7-443E-A863-BA1BC6694143}"/>
    <cellStyle name="style1620060144508" xfId="45731" xr:uid="{9C50747F-F057-4B6D-8D4B-A60554846705}"/>
    <cellStyle name="style1620060144536" xfId="45732" xr:uid="{040F0982-702A-460C-AF63-ED165FCDAB0A}"/>
    <cellStyle name="style1620060144558" xfId="45741" xr:uid="{7D878694-9BE3-46B4-83AC-32A2CA16B31A}"/>
    <cellStyle name="style1620060144579" xfId="45742" xr:uid="{452B7799-4954-4FD0-B54D-9C1FB3216898}"/>
    <cellStyle name="style1620060144599" xfId="45743" xr:uid="{15F3E824-02AB-47BE-80AD-8D30823AB552}"/>
    <cellStyle name="style1620060144619" xfId="45744" xr:uid="{34EFC3BD-BACB-4E14-B0CE-EA725FC8DDB8}"/>
    <cellStyle name="style1620060145534" xfId="45751" xr:uid="{F7AC4D2A-86BD-4CB4-B3AF-2949FCE804C4}"/>
    <cellStyle name="style1620060145554" xfId="45752" xr:uid="{1A51AE41-49C3-4D08-8487-90D2EFA4D935}"/>
    <cellStyle name="style1620060145574" xfId="45763" xr:uid="{CC5507FE-3BD5-4337-A646-F6C31FCE65AB}"/>
    <cellStyle name="style1620060145595" xfId="45764" xr:uid="{2A43A349-5DB8-4B9F-B0F0-9FAEA07CFEF0}"/>
    <cellStyle name="style1620060145643" xfId="45754" xr:uid="{2213F061-EC81-4F76-B079-1316EC1E5515}"/>
    <cellStyle name="style1620060145664" xfId="45755" xr:uid="{6B8CD0E9-ED07-4FCF-A02C-B41451BF8346}"/>
    <cellStyle name="style1620060145684" xfId="45753" xr:uid="{88C683DB-A36E-4DBF-A6B1-51CEC0A5D24B}"/>
    <cellStyle name="style1620060145706" xfId="45756" xr:uid="{A86830BF-DCEB-41CB-9B08-38E9A12C0591}"/>
    <cellStyle name="style1620060145727" xfId="45765" xr:uid="{F10307CE-0629-4993-809A-3B762557EFB5}"/>
    <cellStyle name="style1620060145747" xfId="45766" xr:uid="{30C19A45-2B53-479F-9B94-D865AB2112DA}"/>
    <cellStyle name="style1620060145765" xfId="45767" xr:uid="{26D4E328-EF5A-4738-92C9-63288DD5A48C}"/>
    <cellStyle name="style1620060145796" xfId="45768" xr:uid="{16BEB6C0-AFA3-43EE-ADF8-DC349BADC7F5}"/>
    <cellStyle name="style1620060145812" xfId="45775" xr:uid="{BDF729E5-B988-4E9D-9E99-279BC9C1CF76}"/>
    <cellStyle name="style1620060145843" xfId="45787" xr:uid="{27A27CBC-4B9B-4051-BE09-A1E024F0862D}"/>
    <cellStyle name="style1620060145865" xfId="45776" xr:uid="{DA685752-3722-4AE6-B300-14C27158B1BF}"/>
    <cellStyle name="style1620060145897" xfId="45788" xr:uid="{C3270D2C-6EE6-4B32-8037-1E3C08F1D717}"/>
    <cellStyle name="style1620060145928" xfId="45799" xr:uid="{AB30A828-2ACC-4B47-B688-30084090AB6B}"/>
    <cellStyle name="style1620060145943" xfId="45800" xr:uid="{89D53D93-7543-49B9-BEEB-B854D9278266}"/>
    <cellStyle name="style1620060145966" xfId="45777" xr:uid="{30F8977D-D3B4-4FAD-A10B-1F534EE72DF2}"/>
    <cellStyle name="style1620060145997" xfId="45778" xr:uid="{3CBE1664-DA2B-4177-B157-53FBDAC014D7}"/>
    <cellStyle name="style1620060146012" xfId="45779" xr:uid="{DE66C9FB-7119-44F7-99BB-155548CA623E}"/>
    <cellStyle name="style1620060146028" xfId="45780" xr:uid="{2B441A08-4376-417C-82DB-AB81665F98BC}"/>
    <cellStyle name="style1620060146059" xfId="45789" xr:uid="{791F958E-44DC-4B29-B272-FA1403744B83}"/>
    <cellStyle name="style1620060146081" xfId="45790" xr:uid="{B90D463D-0A7F-4808-9FDD-80DFF8A10D06}"/>
    <cellStyle name="style1620060146097" xfId="45791" xr:uid="{69AB55C4-7043-4DF3-A68E-6B724B28C192}"/>
    <cellStyle name="style1620060146129" xfId="45792" xr:uid="{044DA519-3014-406C-9DC3-58CAD00360F1}"/>
    <cellStyle name="style1620060146181" xfId="45801" xr:uid="{FDAE741B-7833-4C63-A032-36AD6FAB771E}"/>
    <cellStyle name="style1620060146197" xfId="45802" xr:uid="{3A4C3D93-7146-4E5E-B4E9-8722904179CA}"/>
    <cellStyle name="style1620060146228" xfId="45803" xr:uid="{52858F3A-C13D-41BE-9E3F-150D93D907F5}"/>
    <cellStyle name="style1620060146244" xfId="45804" xr:uid="{0B6124DB-023C-42F9-A3AD-1589D74062E1}"/>
    <cellStyle name="style1620060148291" xfId="45805" xr:uid="{269ADBEC-B792-4326-BCE6-E782DE098E98}"/>
    <cellStyle name="style1620060148307" xfId="45806" xr:uid="{C69F0DA8-DE55-4850-9931-44CEC12402D3}"/>
    <cellStyle name="style1620060148338" xfId="45817" xr:uid="{99997D74-8DB1-4062-845E-3FC786BD1C8C}"/>
    <cellStyle name="style1620060148354" xfId="45818" xr:uid="{54337B78-F09E-49F4-90FE-FB503B6085B6}"/>
    <cellStyle name="style1620060148404" xfId="45808" xr:uid="{94BC8524-6AD5-4EE0-A6D0-E9E4B31AE8B4}"/>
    <cellStyle name="style1620060148424" xfId="45809" xr:uid="{C1734856-87EB-4DF6-BEF7-60E49726DA6E}"/>
    <cellStyle name="style1620060148444" xfId="45807" xr:uid="{7A034D3B-70B5-45D9-81D1-C8ED5662B8DF}"/>
    <cellStyle name="style1620060148464" xfId="45810" xr:uid="{71D95932-4BFA-4963-876D-C9DD5F4A814A}"/>
    <cellStyle name="style1620060148485" xfId="45819" xr:uid="{C4375E18-1609-487F-9F6B-CEABEFC36320}"/>
    <cellStyle name="style1620060148505" xfId="45820" xr:uid="{162BAC94-670B-4B19-B4B1-5DB7130A5B87}"/>
    <cellStyle name="style1620060148525" xfId="45821" xr:uid="{AB36A877-C7C8-41AB-97A2-48F1AB488593}"/>
    <cellStyle name="style1620060148556" xfId="45822" xr:uid="{8E0E40C1-F2AA-4235-A839-352B3FCE74D7}"/>
    <cellStyle name="style1620060148576" xfId="45829" xr:uid="{7D4D49D3-7CE0-4C93-BB2E-36DF7CA0643F}"/>
    <cellStyle name="style1620060148596" xfId="45841" xr:uid="{A905FEF2-B6B9-4599-A476-D7B1FA9E5D43}"/>
    <cellStyle name="style1620060148616" xfId="45830" xr:uid="{8CE587D7-7531-4E52-A87E-E188BAE97A38}"/>
    <cellStyle name="style1620060148637" xfId="45842" xr:uid="{0E219F9F-CE47-4F45-AE24-892F6A218695}"/>
    <cellStyle name="style1620060148657" xfId="45853" xr:uid="{0CE5E295-32DF-4045-BAB4-CCFBEB4FFC07}"/>
    <cellStyle name="style1620060148677" xfId="45854" xr:uid="{81257702-BF29-4F14-98AE-21D1C438139B}"/>
    <cellStyle name="style1620060148706" xfId="45831" xr:uid="{7F646A96-B5FA-4D03-9490-74D24B2BBDCA}"/>
    <cellStyle name="style1620060148728" xfId="45832" xr:uid="{C84F9B3F-46E7-4F7F-83EA-4FA79688E2FB}"/>
    <cellStyle name="style1620060148749" xfId="45833" xr:uid="{C964CF53-64C8-48C0-999F-7E7F1567C163}"/>
    <cellStyle name="style1620060148769" xfId="45834" xr:uid="{8C42115A-1062-4D86-A3E2-7F46AC959693}"/>
    <cellStyle name="style1620060148789" xfId="45843" xr:uid="{C32DCED7-5709-4D6E-8756-BB7CBC4295CD}"/>
    <cellStyle name="style1620060148809" xfId="45844" xr:uid="{96C63B82-EF2D-4E0D-951A-C5826ECBA60E}"/>
    <cellStyle name="style1620060148830" xfId="45845" xr:uid="{4EC6A64F-39B9-4703-A67A-3F68770D06A9}"/>
    <cellStyle name="style1620060148850" xfId="45846" xr:uid="{0BA7C908-F5C5-46D2-8426-9685E2F0E8F5}"/>
    <cellStyle name="style1620060148889" xfId="45855" xr:uid="{D7727189-0324-4735-9E3E-994E261AE5FA}"/>
    <cellStyle name="style1620060148905" xfId="45856" xr:uid="{932B8910-110B-436D-AEF0-61833AF5F5E1}"/>
    <cellStyle name="style1620060148920" xfId="45857" xr:uid="{6EA3A017-2CC3-45A1-A9F2-2FD5B86CC768}"/>
    <cellStyle name="style1620060148951" xfId="45858" xr:uid="{85E68B5A-5F30-4727-AAB3-62C609AF9A67}"/>
    <cellStyle name="style1620060149775" xfId="45811" xr:uid="{9601D542-18CD-4C3B-A1E1-6B756D8820B2}"/>
    <cellStyle name="style1620060149795" xfId="45812" xr:uid="{742F99BD-45F9-4CB2-B67C-2CDDC1DE60C5}"/>
    <cellStyle name="style1620060149816" xfId="45823" xr:uid="{31E9DA19-8D48-489C-ADE2-410D303CFA09}"/>
    <cellStyle name="style1620060149836" xfId="45824" xr:uid="{8BE41509-F12B-449D-B9CC-A61B712E6612}"/>
    <cellStyle name="style1620060149885" xfId="45814" xr:uid="{66372D01-565F-43D1-8F19-2581D0FC951C}"/>
    <cellStyle name="style1620060149907" xfId="45815" xr:uid="{B011C3B7-B839-43CB-B58D-F785195A963F}"/>
    <cellStyle name="style1620060149927" xfId="45813" xr:uid="{79665DC0-09F0-4FC3-A311-191CFA8A332A}"/>
    <cellStyle name="style1620060149948" xfId="45816" xr:uid="{60FEC04F-B69E-4A3F-98BB-3EADAA2B49D0}"/>
    <cellStyle name="style1620060149972" xfId="45825" xr:uid="{E872C61E-9A6F-4648-AD0E-4D1C8A74C54B}"/>
    <cellStyle name="style1620060149989" xfId="45826" xr:uid="{0294DBA5-9807-49CC-A45C-825F94642AB7}"/>
    <cellStyle name="style1620060150009" xfId="45827" xr:uid="{A6C710EB-1736-44AD-8230-38162801EAEE}"/>
    <cellStyle name="style1620060150039" xfId="45828" xr:uid="{49354EBF-AE7E-4BF8-9C4C-644474C57C90}"/>
    <cellStyle name="style1620060150059" xfId="45835" xr:uid="{33ED37CE-3031-4B97-9E40-33BA40883751}"/>
    <cellStyle name="style1620060150080" xfId="45847" xr:uid="{94D410DB-0B88-45BD-84F6-DA66BAD6871B}"/>
    <cellStyle name="style1620060150100" xfId="45836" xr:uid="{282F7E65-D31D-4290-BE4F-E6BFA420E5B7}"/>
    <cellStyle name="style1620060150120" xfId="45848" xr:uid="{435947FA-7B6C-4EE9-B146-C92B59B681A0}"/>
    <cellStyle name="style1620060150141" xfId="45859" xr:uid="{6EE576E7-62B1-418E-B6C4-E808A1908630}"/>
    <cellStyle name="style1620060150161" xfId="45860" xr:uid="{C4551EF8-5A71-437D-999B-3160C40F544A}"/>
    <cellStyle name="style1620060150181" xfId="45837" xr:uid="{96AD3B64-825C-41CB-BFD7-2FA8E23A244A}"/>
    <cellStyle name="style1620060150210" xfId="45838" xr:uid="{D3AFB4BA-A251-4577-BD8C-EE64E9DAAC71}"/>
    <cellStyle name="style1620060150230" xfId="45839" xr:uid="{9C7B4CCA-73D5-4759-B2F1-EE4D82AF7013}"/>
    <cellStyle name="style1620060150250" xfId="45840" xr:uid="{4665DCF1-56A8-402E-8E17-61FBD9342FAD}"/>
    <cellStyle name="style1620060150271" xfId="45849" xr:uid="{8228CBAE-8122-471F-BFC8-CFE34EC180A6}"/>
    <cellStyle name="style1620060150291" xfId="45850" xr:uid="{582DCBB7-EBD3-4B6B-AD5D-E9B97CB4E76B}"/>
    <cellStyle name="style1620060150313" xfId="45851" xr:uid="{91F15417-1D64-4125-A0A6-7E94E194AC39}"/>
    <cellStyle name="style1620060150334" xfId="45852" xr:uid="{1C332634-6134-44EB-9695-884CF1ACB84D}"/>
    <cellStyle name="style1620060150364" xfId="45861" xr:uid="{A1917DD0-4769-4999-8D95-2BF553F181F2}"/>
    <cellStyle name="style1620060150385" xfId="45862" xr:uid="{D4285CCB-44CE-4F4E-AE16-35B08D52C3A6}"/>
    <cellStyle name="style1620060150405" xfId="45863" xr:uid="{725DF3D3-A236-4F69-A6CC-325B93871F3B}"/>
    <cellStyle name="style1620060150425" xfId="45864" xr:uid="{39C2901A-20E8-4699-BD2B-0CC2622BED29}"/>
    <cellStyle name="style1620060151954" xfId="46066" xr:uid="{9F8E5F4A-EFD3-40A4-B9ED-0323B3CECD80}"/>
    <cellStyle name="style1620060151986" xfId="46067" xr:uid="{0E4E2E47-400F-4325-8289-23372FF40DAE}"/>
    <cellStyle name="style1620060152001" xfId="46065" xr:uid="{3F0D5299-E417-4C10-914A-9FE6BD5A3CA9}"/>
    <cellStyle name="style1620060152023" xfId="46068" xr:uid="{37834492-1284-48F5-8E45-B5389589EBD8}"/>
    <cellStyle name="style1620060152055" xfId="46069" xr:uid="{3371A328-565B-4942-9B4C-D70E06F0B4CC}"/>
    <cellStyle name="style1620060152086" xfId="46070" xr:uid="{AE95FD75-EABF-4C5C-84A1-943AE060037E}"/>
    <cellStyle name="style1620060152101" xfId="46071" xr:uid="{06EB8766-45FF-40B1-A13A-7157E4D472FD}"/>
    <cellStyle name="style1620060152124" xfId="46072" xr:uid="{B9D46975-D10C-48EA-9D30-D67B5824FD86}"/>
    <cellStyle name="style1620060152139" xfId="46074" xr:uid="{38522030-AE41-4C07-B8D2-6907496F313A}"/>
    <cellStyle name="style1620060152170" xfId="46075" xr:uid="{9B4B1914-A591-43E1-A3B8-CE1F34C8C427}"/>
    <cellStyle name="style1620060152186" xfId="46077" xr:uid="{7A8BF146-FB15-4DBE-BA9D-5314478E82DC}"/>
    <cellStyle name="style1620060152224" xfId="46078" xr:uid="{ECCCCAA0-9126-4559-9A05-A2A1C2C01386}"/>
    <cellStyle name="style1620060152239" xfId="46073" xr:uid="{45171495-63A2-494A-8FD3-4BB00DB78282}"/>
    <cellStyle name="style1620060152255" xfId="46076" xr:uid="{58BAD984-1780-458C-B909-BA2CF425D5DE}"/>
    <cellStyle name="style1620060152286" xfId="46079" xr:uid="{9E2CE9C5-49E7-461B-B22B-EE6D6DC45C71}"/>
    <cellStyle name="style1620060152340" xfId="46081" xr:uid="{1362D0D2-49B8-482E-9407-8E87AD3F40AB}"/>
    <cellStyle name="style1620060152355" xfId="46082" xr:uid="{56FB2745-F720-44DB-8599-5BC4F5DBB23B}"/>
    <cellStyle name="style1620060152386" xfId="46080" xr:uid="{DA4C353D-C49A-44D8-AEED-C42F23D3DEFF}"/>
    <cellStyle name="style1620060153465" xfId="45925" xr:uid="{B66425DF-2A56-4255-BF6A-FD2B678E1398}"/>
    <cellStyle name="style1620060153487" xfId="45926" xr:uid="{40B147B9-C985-4C38-A68E-06F817DC264A}"/>
    <cellStyle name="style1620060153503" xfId="45937" xr:uid="{5BE36F61-BF25-4740-A160-882DB075DB57}"/>
    <cellStyle name="style1620060153518" xfId="45938" xr:uid="{3B805B9B-84C7-457E-AD07-9A73A0E6FD43}"/>
    <cellStyle name="style1620060153565" xfId="45928" xr:uid="{44C83021-C2C8-475C-93EE-315F81374679}"/>
    <cellStyle name="style1620060153587" xfId="45929" xr:uid="{C30BA370-3354-4226-91AB-EE76B3AA0724}"/>
    <cellStyle name="style1620060153603" xfId="45927" xr:uid="{784CDFD0-9762-407B-91FB-39869B032CCD}"/>
    <cellStyle name="style1620060153634" xfId="45930" xr:uid="{4DEF7746-07F3-4FDD-B2D7-6E0990F0F8B6}"/>
    <cellStyle name="style1620060153650" xfId="45939" xr:uid="{A822FF53-CFE7-42E5-B82F-41F58B8F91E2}"/>
    <cellStyle name="style1620060153665" xfId="45940" xr:uid="{9DAF0A4D-5326-412C-B257-1456D687AC3C}"/>
    <cellStyle name="style1620060153700" xfId="45941" xr:uid="{5EDDA6BD-5919-4190-AB8F-EA8051F89F55}"/>
    <cellStyle name="style1620060153720" xfId="45942" xr:uid="{8464658C-D253-4D96-B3F5-ECE5A436BA2B}"/>
    <cellStyle name="style1620060153740" xfId="45949" xr:uid="{610B9B8A-5A07-4507-B6F0-85A8A3CB322D}"/>
    <cellStyle name="style1620060153761" xfId="45961" xr:uid="{D9F6E78B-20D2-4194-AE8E-60BC8B8A53EE}"/>
    <cellStyle name="style1620060153781" xfId="45950" xr:uid="{6A3A7B5B-ADEB-417B-826C-22C89CF60B4C}"/>
    <cellStyle name="style1620060153801" xfId="45962" xr:uid="{A242D6D1-C75E-4267-A5BF-0CA38DBCFB2F}"/>
    <cellStyle name="style1620060153822" xfId="45973" xr:uid="{A5193BD7-202D-4464-B7AB-1B6B4502C315}"/>
    <cellStyle name="style1620060153840" xfId="45974" xr:uid="{0DE5115A-9B94-493D-9304-C52DE08CFEB1}"/>
    <cellStyle name="style1620060153862" xfId="45951" xr:uid="{BC6E8652-970D-44C9-AE24-F62B9272D1EB}"/>
    <cellStyle name="style1620060153891" xfId="45952" xr:uid="{38615A6C-6D0F-48D1-87BA-4FA4E8496D18}"/>
    <cellStyle name="style1620060153913" xfId="45953" xr:uid="{CFBBA954-56E8-4996-B208-4D778CD062F9}"/>
    <cellStyle name="style1620060153934" xfId="45954" xr:uid="{EC821A3C-AEDE-4E3C-A34E-E2F1AD276950}"/>
    <cellStyle name="style1620060153954" xfId="45963" xr:uid="{48BC4419-2E00-493A-9EF8-B9D223FA0DCB}"/>
    <cellStyle name="style1620060153974" xfId="45964" xr:uid="{759AFE52-173F-4D77-A811-DDCCCF2A33EF}"/>
    <cellStyle name="style1620060154003" xfId="45965" xr:uid="{C5C8FA26-4849-4821-B1B2-9069B09F688E}"/>
    <cellStyle name="style1620060154025" xfId="45966" xr:uid="{9A410E0E-DDB4-40BA-A3A3-E9500E1AE087}"/>
    <cellStyle name="style1620060154056" xfId="45975" xr:uid="{0D79D684-6805-41E8-B6FC-2E1F3617DE4C}"/>
    <cellStyle name="style1620060154076" xfId="45976" xr:uid="{2523A153-C4F6-46CB-9ECD-2D2A7CD93D6D}"/>
    <cellStyle name="style1620060154096" xfId="45977" xr:uid="{936143A6-C968-4D84-BE97-B57A6FCC6E16}"/>
    <cellStyle name="style1620060154116" xfId="45978" xr:uid="{08F24E5B-DB7C-4AB4-9796-5C72E37BD33C}"/>
    <cellStyle name="style1620060155066" xfId="45931" xr:uid="{1573A25D-627A-47FD-BCD9-83B92EB3027C}"/>
    <cellStyle name="style1620060155086" xfId="45932" xr:uid="{0CF8B393-42F8-46D8-86AE-0C3931CBD258}"/>
    <cellStyle name="style1620060155106" xfId="45943" xr:uid="{BC3EBE72-FC8E-4FE4-AB36-D7C3C0AD81D1}"/>
    <cellStyle name="style1620060155134" xfId="45944" xr:uid="{225B0AFE-AAAA-43B5-A87C-13948FBD476E}"/>
    <cellStyle name="style1620060155175" xfId="45934" xr:uid="{267BCE2B-8E4F-460D-AACD-903CF6771005}"/>
    <cellStyle name="style1620060155195" xfId="45935" xr:uid="{AA625636-0A90-4986-B261-009E4060EEC5}"/>
    <cellStyle name="style1620060155216" xfId="45933" xr:uid="{5E44B68B-A316-4AB5-B75A-CE571AEFA218}"/>
    <cellStyle name="style1620060155238" xfId="45936" xr:uid="{7C6D5D00-4D86-4573-9CB1-6067032A8B7D}"/>
    <cellStyle name="style1620060155256" xfId="45945" xr:uid="{CB54EED0-2219-4AFB-8719-5F484C76B953}"/>
    <cellStyle name="style1620060155272" xfId="45946" xr:uid="{D5D4E9E6-3590-4E72-8C44-531D6A5BAC1D}"/>
    <cellStyle name="style1620060155303" xfId="45947" xr:uid="{47B9C6AC-0310-425D-B611-A46C61DA67A5}"/>
    <cellStyle name="style1620060155311" xfId="45948" xr:uid="{C60639E9-AAD7-4CC0-83EC-B935F631E349}"/>
    <cellStyle name="style1620060155342" xfId="45955" xr:uid="{AB671D85-C990-4CFB-A5B2-5B8AA7E16503}"/>
    <cellStyle name="style1620060155369" xfId="45967" xr:uid="{568FD910-BD85-40CF-9784-85202B9A8897}"/>
    <cellStyle name="style1620060155387" xfId="45956" xr:uid="{D57B01BB-1375-47BF-8131-417C2F7631CC}"/>
    <cellStyle name="style1620060155409" xfId="45968" xr:uid="{31F3D2D4-DF2A-47BB-B2C6-9315921EAC23}"/>
    <cellStyle name="style1620060155430" xfId="45979" xr:uid="{E3470371-6CCC-4616-B598-889D264CC37B}"/>
    <cellStyle name="style1620060155450" xfId="45980" xr:uid="{F7629E3D-0226-49D7-AA5C-7C19B70090D5}"/>
    <cellStyle name="style1620060155470" xfId="45957" xr:uid="{DB30559D-3936-4216-AF23-3B56F07E2EF4}"/>
    <cellStyle name="style1620060155491" xfId="45958" xr:uid="{C68AA632-4707-432F-9D61-38783FB4CB26}"/>
    <cellStyle name="style1620060155511" xfId="45959" xr:uid="{DF59EA92-9CB8-43A0-8CFF-107F202902E9}"/>
    <cellStyle name="style1620060155541" xfId="45960" xr:uid="{DDBD257B-910C-4BAA-BB7F-A07778D03815}"/>
    <cellStyle name="style1620060155562" xfId="45969" xr:uid="{837E1E5C-B6A9-4452-A78B-194676010ADD}"/>
    <cellStyle name="style1620060155582" xfId="45970" xr:uid="{605E9877-0532-446A-ABC4-64DAA55CF0A9}"/>
    <cellStyle name="style1620060155602" xfId="45971" xr:uid="{7AF676CD-1FA8-430A-BBC6-A4B196EBEE16}"/>
    <cellStyle name="style1620060155623" xfId="45972" xr:uid="{99E2CC29-09AD-4567-85C7-76D5C161D924}"/>
    <cellStyle name="style1620060155653" xfId="45981" xr:uid="{E5B88028-C018-40EF-9C34-075482C3CA3E}"/>
    <cellStyle name="style1620060155671" xfId="45982" xr:uid="{9EB5164F-3200-407A-8522-28AEA1B9AE2F}"/>
    <cellStyle name="style1620060155694" xfId="45983" xr:uid="{250CC0E4-5A5C-4DC5-8513-BC7422D90CF2}"/>
    <cellStyle name="style1620060155714" xfId="45984" xr:uid="{6F38F446-542E-4E3A-A8B3-4F08FFBBE8C6}"/>
    <cellStyle name="style1620060158910" xfId="45865" xr:uid="{BDE39C5E-FB05-4C25-992A-03AD8B189033}"/>
    <cellStyle name="style1620060158932" xfId="45866" xr:uid="{070040B3-5EE5-47B2-A0B3-A2290D44AE1C}"/>
    <cellStyle name="style1620060158947" xfId="45877" xr:uid="{7937562B-9EB4-4C86-A5ED-A5F2CB1FFD87}"/>
    <cellStyle name="style1620060158979" xfId="45878" xr:uid="{AAE31470-F2E4-4198-BF2B-6D55B1DC9A20}"/>
    <cellStyle name="style1620060159026" xfId="45868" xr:uid="{E3E2CFD5-2C9A-4368-B062-572DB69D39AE}"/>
    <cellStyle name="style1620060159048" xfId="45869" xr:uid="{315B958A-3532-4949-902F-78C44EA5E29F}"/>
    <cellStyle name="style1620060159063" xfId="45867" xr:uid="{F905D7CC-9D92-4FE6-8939-EF6E6CCFFE13}"/>
    <cellStyle name="style1620060159079" xfId="45870" xr:uid="{8C45697B-92E2-4ABF-B50A-89053853C7BA}"/>
    <cellStyle name="style1620060159110" xfId="45879" xr:uid="{77F73815-A24F-4C40-A5FE-A1D04DE6F6B8}"/>
    <cellStyle name="style1620060159132" xfId="45880" xr:uid="{A43DAEA6-FC1F-4E33-9E33-1AB463F3B2A4}"/>
    <cellStyle name="style1620060159148" xfId="45881" xr:uid="{5BD2D7DF-1663-45AF-A930-30F98964E391}"/>
    <cellStyle name="style1620060159164" xfId="45882" xr:uid="{43C46E53-4EED-40C4-BFC6-BAB5AD0574D6}"/>
    <cellStyle name="style1620060159195" xfId="45889" xr:uid="{57092F0F-7332-4816-BC33-216009C8E090}"/>
    <cellStyle name="style1620060159211" xfId="45901" xr:uid="{C3B76220-CC8C-4489-921A-AB5D92C2016A}"/>
    <cellStyle name="style1620060159235" xfId="45890" xr:uid="{7181369B-EF78-4A32-87AF-E9827F915088}"/>
    <cellStyle name="style1620060159253" xfId="45902" xr:uid="{42665AF5-9C35-4300-9087-56FA17D49A8B}"/>
    <cellStyle name="style1620060159284" xfId="45913" xr:uid="{CA2FF6F4-6914-4A81-9F3E-B40D609587B5}"/>
    <cellStyle name="style1620060159300" xfId="45914" xr:uid="{FF157BB5-8F09-411D-937A-9B0C8F0E09C1}"/>
    <cellStyle name="style1620060159313" xfId="45891" xr:uid="{FEA49D26-AD15-4C26-BBB5-64A9E269DB51}"/>
    <cellStyle name="style1620060159344" xfId="45892" xr:uid="{723CFE70-E4E3-4A5C-A694-6B04697AD550}"/>
    <cellStyle name="style1620060159369" xfId="45893" xr:uid="{CCB834EB-E554-49A7-A793-D2188A2E87C0}"/>
    <cellStyle name="style1620060159384" xfId="45894" xr:uid="{E8D38837-809B-4DBF-B074-CE7C917770D4}"/>
    <cellStyle name="style1620060159416" xfId="45903" xr:uid="{348CBAE3-223F-4168-9531-AAEFA6966766}"/>
    <cellStyle name="style1620060159431" xfId="45904" xr:uid="{8AFA9558-8FDC-4D77-8CC0-97A4111167F9}"/>
    <cellStyle name="style1620060159453" xfId="45905" xr:uid="{194B612E-41D8-4590-B865-143C45F1CC9E}"/>
    <cellStyle name="style1620060159469" xfId="45906" xr:uid="{8B1443DB-12CB-4BB9-8E7A-326EA2011D72}"/>
    <cellStyle name="style1620060159516" xfId="45915" xr:uid="{7887B52E-17C3-433A-807B-66F76D0D37D6}"/>
    <cellStyle name="style1620060159532" xfId="45916" xr:uid="{237EBAE1-E2C7-4903-80B7-DF98B0B4A5E9}"/>
    <cellStyle name="style1620060159554" xfId="45917" xr:uid="{054681F1-768B-4F1F-A19C-67ADE759DDBC}"/>
    <cellStyle name="style1620060159585" xfId="45918" xr:uid="{150B187C-9C65-4410-B26A-6F22FBBB8786}"/>
    <cellStyle name="style1620060160576" xfId="45871" xr:uid="{853A8907-A4B2-4BBE-902A-75444A3E73D4}"/>
    <cellStyle name="style1620060160606" xfId="45872" xr:uid="{A3630A49-0ABA-4AFA-A0E5-42B87E9A703D}"/>
    <cellStyle name="style1620060160628" xfId="45883" xr:uid="{6E3EDA73-BD72-4DD3-9906-C4A6A1FC8963}"/>
    <cellStyle name="style1620060160656" xfId="45884" xr:uid="{1A9292E5-9CE0-4C84-A4AC-F3176E719014}"/>
    <cellStyle name="style1620060160697" xfId="45874" xr:uid="{E6CF27CE-A7D3-4904-B272-53AD3452306B}"/>
    <cellStyle name="style1620060160717" xfId="45875" xr:uid="{8AE38D36-B71C-40B4-B945-0CAC1FB5BFF4}"/>
    <cellStyle name="style1620060160732" xfId="45873" xr:uid="{6043A1D2-EAFE-429D-9902-B10069A9E5E5}"/>
    <cellStyle name="style1620060160760" xfId="45876" xr:uid="{709E2AA8-65EA-4DC2-9A94-02DFBBE0E502}"/>
    <cellStyle name="style1620060160776" xfId="45885" xr:uid="{A161E121-26A7-4E61-8787-27BA56CD2DC9}"/>
    <cellStyle name="style1620060160807" xfId="45886" xr:uid="{E334C6CE-42DB-44F2-B977-845D600B2B70}"/>
    <cellStyle name="style1620060160829" xfId="45887" xr:uid="{92FEDE87-5D51-4900-A5C9-134835A6F9FB}"/>
    <cellStyle name="style1620060160847" xfId="45888" xr:uid="{EC925338-F1C8-4D76-81BA-B517CE6BCBF9}"/>
    <cellStyle name="style1620060160873" xfId="45895" xr:uid="{3C2620D0-027D-49D1-8F72-7B79838932BE}"/>
    <cellStyle name="style1620060160888" xfId="45907" xr:uid="{7DFD3BF5-F0B1-4811-97ED-0CCF7037C87B}"/>
    <cellStyle name="style1620060160904" xfId="45896" xr:uid="{E421710B-470E-43BA-A291-F07E8F4FB051}"/>
    <cellStyle name="style1620060160935" xfId="45908" xr:uid="{74BCB774-F1A9-4F4F-83E0-B842A9E42301}"/>
    <cellStyle name="style1620060160957" xfId="45919" xr:uid="{84B6987B-F42C-40D1-8D6C-71FD15E31B07}"/>
    <cellStyle name="style1620060160973" xfId="45920" xr:uid="{21D8A4D0-3D99-436F-AA08-F53EF0DF48D2}"/>
    <cellStyle name="style1620060161004" xfId="45897" xr:uid="{1B7D2047-F88C-47B3-9C18-4063BAFDE903}"/>
    <cellStyle name="style1620060161020" xfId="45898" xr:uid="{691BDAEE-4BB6-44F2-AF1D-3E8FC20763A2}"/>
    <cellStyle name="style1620060161035" xfId="45899" xr:uid="{09C9A008-2D92-4029-9772-0D4CA110D982}"/>
    <cellStyle name="style1620060161058" xfId="45900" xr:uid="{CE05EE60-E5E4-4DF2-8E15-86FD8656E539}"/>
    <cellStyle name="style1620060161089" xfId="45909" xr:uid="{CC75EA21-40D7-43C4-82AD-EF9FF03C654C}"/>
    <cellStyle name="style1620060161104" xfId="45910" xr:uid="{A67B6965-07E6-4122-B791-57411540BC4C}"/>
    <cellStyle name="style1620060161120" xfId="45911" xr:uid="{E4D4AA79-F891-4618-AB41-8D8C5E22EB37}"/>
    <cellStyle name="style1620060161151" xfId="45912" xr:uid="{2CA82600-E1EF-41BF-B809-A95E20570652}"/>
    <cellStyle name="style1620060161189" xfId="45921" xr:uid="{082EF9B0-406E-4E2A-B7B5-38AF4EC16E25}"/>
    <cellStyle name="style1620060161205" xfId="45922" xr:uid="{02BB6EE9-5D13-4E89-84AF-18DF39968705}"/>
    <cellStyle name="style1620060161220" xfId="45923" xr:uid="{DF269EA9-F671-4CDA-89A8-2D1A5CBD5600}"/>
    <cellStyle name="style1620060161252" xfId="45924" xr:uid="{BEDBFA27-6AFA-4DEF-807F-B1F124898BA7}"/>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haredStrings.xml" Type="http://schemas.openxmlformats.org/officeDocument/2006/relationships/sharedStrings" Id="rId8"/><Relationship Target="worksheets/sheet3.xml" Type="http://schemas.openxmlformats.org/officeDocument/2006/relationships/worksheet" Id="rId3"/><Relationship Target="styles.xml" Type="http://schemas.openxmlformats.org/officeDocument/2006/relationships/styles" Id="rId7"/><Relationship Target="worksheets/sheet2.xml" Type="http://schemas.openxmlformats.org/officeDocument/2006/relationships/worksheet" Id="rId2"/><Relationship Target="worksheets/sheet1.xml" Type="http://schemas.openxmlformats.org/officeDocument/2006/relationships/worksheet" Id="rId1"/><Relationship Target="theme/theme1.xml" Type="http://schemas.openxmlformats.org/officeDocument/2006/relationships/theme" Id="rId6"/><Relationship Target="worksheets/sheet5.xml" Type="http://schemas.openxmlformats.org/officeDocument/2006/relationships/worksheet" Id="rId5"/><Relationship Target="vbaProject.bin" Type="http://schemas.microsoft.com/office/2006/relationships/vbaProject" Id="rId10"/><Relationship Target="worksheets/sheet4.xml" Type="http://schemas.openxmlformats.org/officeDocument/2006/relationships/worksheet" Id="rId4"/><Relationship Target="worksheets/sheet6.xml" Type="http://schemas.openxmlformats.org/officeDocument/2006/relationships/worksheet" Id="rId11"/></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2019</c:v>
                </c:pt>
              </c:numCache>
            </c:numRef>
          </c:xVal>
          <c:yVal>
            <c:numRef>
              <c:f>Water!$AB$105:$AB$116</c:f>
              <c:numCache>
                <c:formatCode>0.0</c:formatCode>
                <c:ptCount val="12"/>
                <c:pt idx="0">
                  <c:v>0.12364220803198014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2019</c:v>
                </c:pt>
              </c:numCache>
            </c:numRef>
          </c:xVal>
          <c:yVal>
            <c:numRef>
              <c:f>Water!$W$105:$W$116</c:f>
              <c:numCache>
                <c:formatCode>0.0</c:formatCode>
                <c:ptCount val="12"/>
                <c:pt idx="0">
                  <c:v>0.18452870478600647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2019</c:v>
                </c:pt>
              </c:numCache>
            </c:numRef>
          </c:xVal>
          <c:yVal>
            <c:numRef>
              <c:f>Water!$R$105:$R$116</c:f>
              <c:numCache>
                <c:formatCode>0.0</c:formatCode>
                <c:ptCount val="12"/>
                <c:pt idx="0">
                  <c:v>0.23285709975184493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2019</c:v>
                </c:pt>
              </c:numCache>
            </c:numRef>
          </c:xVal>
          <c:yVal>
            <c:numRef>
              <c:f>Water!$M$105:$M$116</c:f>
              <c:numCache>
                <c:formatCode>0.0</c:formatCode>
                <c:ptCount val="12"/>
                <c:pt idx="0">
                  <c:v>0.6236175315472694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2019</c:v>
                </c:pt>
              </c:numCache>
            </c:numRef>
          </c:xVal>
          <c:yVal>
            <c:numRef>
              <c:f>Water!$H$105:$H$116</c:f>
              <c:numCache>
                <c:formatCode>0.0</c:formatCode>
                <c:ptCount val="12"/>
                <c:pt idx="0">
                  <c:v>0.62134036435265871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2019</c:v>
                </c:pt>
              </c:numCache>
            </c:numRef>
          </c:xVal>
          <c:yVal>
            <c:numRef>
              <c:f>Water!$X$105:$X$116</c:f>
              <c:numCache>
                <c:formatCode>0.0</c:formatCode>
                <c:ptCount val="12"/>
                <c:pt idx="0">
                  <c:v>98.216902525657289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2019</c:v>
                </c:pt>
              </c:numCache>
            </c:numRef>
          </c:xVal>
          <c:yVal>
            <c:numRef>
              <c:f>Water!$S$105:$S$116</c:f>
              <c:numCache>
                <c:formatCode>0.0</c:formatCode>
                <c:ptCount val="12"/>
                <c:pt idx="0">
                  <c:v>99.038764385946351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2019</c:v>
                </c:pt>
              </c:numCache>
            </c:numRef>
          </c:xVal>
          <c:yVal>
            <c:numRef>
              <c:f>Water!$N$105:$N$116</c:f>
              <c:numCache>
                <c:formatCode>0.0</c:formatCode>
                <c:ptCount val="12"/>
                <c:pt idx="0">
                  <c:v>98.87404336924881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2019</c:v>
                </c:pt>
              </c:numCache>
            </c:numRef>
          </c:xVal>
          <c:yVal>
            <c:numRef>
              <c:f>Water!$I$105:$I$116</c:f>
              <c:numCache>
                <c:formatCode>0.0</c:formatCode>
                <c:ptCount val="12"/>
                <c:pt idx="0">
                  <c:v>96.378906339135767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2019</c:v>
                </c:pt>
              </c:numCache>
            </c:numRef>
          </c:xVal>
          <c:yVal>
            <c:numRef>
              <c:f>Water!$D$105:$D$116</c:f>
              <c:numCache>
                <c:formatCode>0.0</c:formatCode>
                <c:ptCount val="12"/>
                <c:pt idx="0">
                  <c:v>96.634299985064942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Water!$E$99:$E$100</c:f>
              <c:numCache>
                <c:formatCode>0.0</c:formatCode>
                <c:ptCount val="2"/>
                <c:pt idx="0">
                  <c:v>95.621411785689546</c:v>
                </c:pt>
                <c:pt idx="1">
                  <c:v>95.621411785689546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Water!$F$99:$F$100</c:f>
              <c:numCache>
                <c:formatCode>0.0</c:formatCode>
                <c:ptCount val="2"/>
                <c:pt idx="0">
                  <c:v>1.0128881993754066</c:v>
                </c:pt>
                <c:pt idx="1">
                  <c:v>1.0128881993754066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Water!$G$99:$G$100</c:f>
              <c:numCache>
                <c:formatCode>0.0</c:formatCode>
                <c:ptCount val="2"/>
                <c:pt idx="0">
                  <c:v>2.744359650582382</c:v>
                </c:pt>
                <c:pt idx="1">
                  <c:v>2.744359650582382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2015</c:v>
                </c:pt>
                <c:pt idx="1">
                  <c:v>2020</c:v>
                </c:pt>
              </c:numCache>
            </c:numRef>
          </c:cat>
          <c:val>
            <c:numRef>
              <c:f>Water!$H$99:$H$100</c:f>
              <c:numCache>
                <c:formatCode>0.0</c:formatCode>
                <c:ptCount val="2"/>
                <c:pt idx="0">
                  <c:v>0.62134036435265871</c:v>
                </c:pt>
                <c:pt idx="1">
                  <c:v>0.62134036435265871</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Water!$J$99:$J$100</c:f>
              <c:numCache>
                <c:formatCode>0.0</c:formatCode>
                <c:ptCount val="2"/>
                <c:pt idx="0">
                  <c:v>95.731301260522528</c:v>
                </c:pt>
                <c:pt idx="1">
                  <c:v>95.731301260522528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Water!$K$99:$K$100</c:f>
              <c:numCache>
                <c:formatCode>0.0</c:formatCode>
                <c:ptCount val="2"/>
                <c:pt idx="0">
                  <c:v>0.64760507861324101</c:v>
                </c:pt>
                <c:pt idx="1">
                  <c:v>0.64760507861324101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Water!$L$99:$L$100</c:f>
              <c:numCache>
                <c:formatCode>0.0</c:formatCode>
                <c:ptCount val="2"/>
                <c:pt idx="0">
                  <c:v>2.9974761293169649</c:v>
                </c:pt>
                <c:pt idx="1">
                  <c:v>2.9974761293169649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Water!$M$99:$M$100</c:f>
              <c:numCache>
                <c:formatCode>0.0</c:formatCode>
                <c:ptCount val="2"/>
                <c:pt idx="0">
                  <c:v>0.6236175315472694</c:v>
                </c:pt>
                <c:pt idx="1">
                  <c:v>0.6236175315472694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Water!$O$99:$O$100</c:f>
              <c:numCache>
                <c:formatCode>0.0</c:formatCode>
                <c:ptCount val="2"/>
                <c:pt idx="0">
                  <c:v>98.060398700979363</c:v>
                </c:pt>
                <c:pt idx="1">
                  <c:v>98.060398700979363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Water!$P$99:$P$100</c:f>
              <c:numCache>
                <c:formatCode>0.0</c:formatCode>
                <c:ptCount val="2"/>
                <c:pt idx="0">
                  <c:v>0.81364466826944015</c:v>
                </c:pt>
                <c:pt idx="1">
                  <c:v>0.81364466826944015</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Water!$Q$99:$Q$100</c:f>
              <c:numCache>
                <c:formatCode>0.0</c:formatCode>
                <c:ptCount val="2"/>
                <c:pt idx="0">
                  <c:v>0.89309953099935058</c:v>
                </c:pt>
                <c:pt idx="1">
                  <c:v>0.89309953099935058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Water!$R$99:$R$100</c:f>
              <c:numCache>
                <c:formatCode>0.0</c:formatCode>
                <c:ptCount val="2"/>
                <c:pt idx="0">
                  <c:v>0.23285709975184493</c:v>
                </c:pt>
                <c:pt idx="1">
                  <c:v>0.23285709975184493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Water!$T$99:$T$100</c:f>
              <c:numCache>
                <c:formatCode>0.0</c:formatCode>
                <c:ptCount val="2"/>
                <c:pt idx="0">
                  <c:v>98.89698401604727</c:v>
                </c:pt>
                <c:pt idx="1">
                  <c:v>98.89698401604727</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Water!$U$99:$U$100</c:f>
              <c:numCache>
                <c:formatCode>0.0</c:formatCode>
                <c:ptCount val="2"/>
                <c:pt idx="0">
                  <c:v>0.14178036989908727</c:v>
                </c:pt>
                <c:pt idx="1">
                  <c:v>0.14178036989908727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Water!$V$99:$V$100</c:f>
              <c:numCache>
                <c:formatCode>0.0</c:formatCode>
                <c:ptCount val="2"/>
                <c:pt idx="0">
                  <c:v>0.77670690926764507</c:v>
                </c:pt>
                <c:pt idx="1">
                  <c:v>0.77670690926764507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Water!$W$99:$W$100</c:f>
              <c:numCache>
                <c:formatCode>0.0</c:formatCode>
                <c:ptCount val="2"/>
                <c:pt idx="0">
                  <c:v>0.18452870478600647</c:v>
                </c:pt>
                <c:pt idx="1">
                  <c:v>0.18452870478600647</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Water!$Y$99:$Y$100</c:f>
              <c:numCache>
                <c:formatCode>0.0</c:formatCode>
                <c:ptCount val="2"/>
                <c:pt idx="0">
                  <c:v>97.625173086226823</c:v>
                </c:pt>
                <c:pt idx="1">
                  <c:v>97.625173086226823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Water!$Z$99:$Z$100</c:f>
              <c:numCache>
                <c:formatCode>0.0</c:formatCode>
                <c:ptCount val="2"/>
                <c:pt idx="0">
                  <c:v>0.59172943943047496</c:v>
                </c:pt>
                <c:pt idx="1">
                  <c:v>0.59172943943047496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Water!$AA$99:$AA$100</c:f>
              <c:numCache>
                <c:formatCode>0.0</c:formatCode>
                <c:ptCount val="2"/>
                <c:pt idx="0">
                  <c:v>1.6594552663107152</c:v>
                </c:pt>
                <c:pt idx="1">
                  <c:v>1.6594552663107152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Water!$AB$99:$AB$100</c:f>
              <c:numCache>
                <c:formatCode>0.0</c:formatCode>
                <c:ptCount val="2"/>
                <c:pt idx="0">
                  <c:v>0.12364220803198014</c:v>
                </c:pt>
                <c:pt idx="1">
                  <c:v>0.12364220803198014</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2019</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2019</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2019</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2019</c:v>
                </c:pt>
              </c:numCache>
            </c:numRef>
          </c:xVal>
          <c:yVal>
            <c:numRef>
              <c:f>Water!$M$205:$M$216</c:f>
              <c:numCache>
                <c:formatCode>0.0</c:formatCode>
                <c:ptCount val="12"/>
                <c:pt idx="0">
                  <c:v>0.19653586248102639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2019</c:v>
                </c:pt>
              </c:numCache>
            </c:numRef>
          </c:xVal>
          <c:yVal>
            <c:numRef>
              <c:f>Water!$H$205:$H$216</c:f>
              <c:numCache>
                <c:formatCode>0.0</c:formatCode>
                <c:ptCount val="12"/>
                <c:pt idx="0">
                  <c:v>0.51437817362632421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2019</c:v>
                </c:pt>
              </c:numCache>
            </c:numRef>
          </c:xVal>
          <c:yVal>
            <c:numRef>
              <c:f>Water!$X$205:$X$216</c:f>
              <c:numCache>
                <c:formatCode>0.0</c:formatCode>
                <c:ptCount val="12"/>
                <c:pt idx="0">
                  <c:v>99.112728452234336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2019</c:v>
                </c:pt>
              </c:numCache>
            </c:numRef>
          </c:xVal>
          <c:yVal>
            <c:numRef>
              <c:f>Water!$S$205:$S$216</c:f>
              <c:numCache>
                <c:formatCode>0.0</c:formatCode>
                <c:ptCount val="12"/>
                <c:pt idx="0">
                  <c:v>99.857579675191261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2019</c:v>
                </c:pt>
              </c:numCache>
            </c:numRef>
          </c:xVal>
          <c:yVal>
            <c:numRef>
              <c:f>Water!$N$205:$N$216</c:f>
              <c:numCache>
                <c:formatCode>0.0</c:formatCode>
                <c:ptCount val="12"/>
                <c:pt idx="0">
                  <c:v>99.642844170972907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2019</c:v>
                </c:pt>
              </c:numCache>
            </c:numRef>
          </c:xVal>
          <c:yVal>
            <c:numRef>
              <c:f>Water!$I$205:$I$216</c:f>
              <c:numCache>
                <c:formatCode>0.0</c:formatCode>
                <c:ptCount val="12"/>
                <c:pt idx="0">
                  <c:v>99.192248373706676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2019</c:v>
                </c:pt>
              </c:numCache>
            </c:numRef>
          </c:xVal>
          <c:yVal>
            <c:numRef>
              <c:f>Water!$D$205:$D$216</c:f>
              <c:numCache>
                <c:formatCode>0.0</c:formatCode>
                <c:ptCount val="12"/>
                <c:pt idx="0">
                  <c:v>96.941479678473641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Water!$E$199:$E$200</c:f>
              <c:numCache>
                <c:formatCode>0.0</c:formatCode>
                <c:ptCount val="2"/>
                <c:pt idx="0">
                  <c:v>96.333483146916734</c:v>
                </c:pt>
                <c:pt idx="1">
                  <c:v>96.333483146916734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Water!$F$199:$F$200</c:f>
              <c:numCache>
                <c:formatCode>0.0</c:formatCode>
                <c:ptCount val="2"/>
                <c:pt idx="0">
                  <c:v>0.60799653155691047</c:v>
                </c:pt>
                <c:pt idx="1">
                  <c:v>0.60799653155691047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Water!$G$199:$G$200</c:f>
              <c:numCache>
                <c:formatCode>0.0</c:formatCode>
                <c:ptCount val="2"/>
                <c:pt idx="0">
                  <c:v>2.5441421479000326</c:v>
                </c:pt>
                <c:pt idx="1">
                  <c:v>2.5441421479000326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Water!$H$199:$H$200</c:f>
              <c:numCache>
                <c:formatCode>0.0</c:formatCode>
                <c:ptCount val="2"/>
                <c:pt idx="0">
                  <c:v>0.51437817362632421</c:v>
                </c:pt>
                <c:pt idx="1">
                  <c:v>0.51437817362632421</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Water!$J$199:$J$200</c:f>
              <c:numCache>
                <c:formatCode>0.0</c:formatCode>
                <c:ptCount val="2"/>
                <c:pt idx="0">
                  <c:v>98.749694844616528</c:v>
                </c:pt>
                <c:pt idx="1">
                  <c:v>98.749694844616528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Water!$K$199:$K$200</c:f>
              <c:numCache>
                <c:formatCode>0.0</c:formatCode>
                <c:ptCount val="2"/>
                <c:pt idx="0">
                  <c:v>0.44255352909014251</c:v>
                </c:pt>
                <c:pt idx="1">
                  <c:v>0.44255352909014251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Water!$L$199:$L$200</c:f>
              <c:numCache>
                <c:formatCode>0.0</c:formatCode>
                <c:ptCount val="2"/>
                <c:pt idx="0">
                  <c:v>0.61121576381229659</c:v>
                </c:pt>
                <c:pt idx="1">
                  <c:v>0.61121576381229659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Water!$M$199:$M$200</c:f>
              <c:numCache>
                <c:formatCode>0.0</c:formatCode>
                <c:ptCount val="2"/>
                <c:pt idx="0">
                  <c:v>0.19653586248102639</c:v>
                </c:pt>
                <c:pt idx="1">
                  <c:v>0.19653586248102639</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Water!$O$199:$O$200</c:f>
              <c:numCache>
                <c:formatCode>0.0</c:formatCode>
                <c:ptCount val="2"/>
                <c:pt idx="0">
                  <c:v>98.947020380362247</c:v>
                </c:pt>
                <c:pt idx="1">
                  <c:v>98.947020380362247</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Water!$P$199:$P$200</c:f>
              <c:numCache>
                <c:formatCode>0.0</c:formatCode>
                <c:ptCount val="2"/>
                <c:pt idx="0">
                  <c:v>0.69582379061066302</c:v>
                </c:pt>
                <c:pt idx="1">
                  <c:v>0.69582379061066302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Water!$Q$199:$Q$200</c:f>
              <c:numCache>
                <c:formatCode>0.0</c:formatCode>
                <c:ptCount val="2"/>
                <c:pt idx="0">
                  <c:v>0.35715582902709286</c:v>
                </c:pt>
                <c:pt idx="1">
                  <c:v>0.35715582902709286</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Water!$T$199:$T$200</c:f>
              <c:numCache>
                <c:formatCode>0.0</c:formatCode>
                <c:ptCount val="2"/>
                <c:pt idx="0">
                  <c:v>99.68656504765282</c:v>
                </c:pt>
                <c:pt idx="1">
                  <c:v>99.68656504765282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Water!$U$199:$U$200</c:f>
              <c:numCache>
                <c:formatCode>0.0</c:formatCode>
                <c:ptCount val="2"/>
                <c:pt idx="0">
                  <c:v>0.17101462753843208</c:v>
                </c:pt>
                <c:pt idx="1">
                  <c:v>0.17101462753843208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Water!$V$199:$V$200</c:f>
              <c:numCache>
                <c:formatCode>0.0</c:formatCode>
                <c:ptCount val="2"/>
                <c:pt idx="0">
                  <c:v>0.14242032480875366</c:v>
                </c:pt>
                <c:pt idx="1">
                  <c:v>0.14242032480875366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Water!$Y$199:$Y$200</c:f>
              <c:numCache>
                <c:formatCode>0.0</c:formatCode>
                <c:ptCount val="2"/>
                <c:pt idx="0">
                  <c:v>99.112728452234336</c:v>
                </c:pt>
                <c:pt idx="1">
                  <c:v>99.112728452234336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Water!$AA$199:$AA$200</c:f>
              <c:numCache>
                <c:formatCode>0.0</c:formatCode>
                <c:ptCount val="2"/>
                <c:pt idx="0">
                  <c:v>0.88727154776566408</c:v>
                </c:pt>
                <c:pt idx="1">
                  <c:v>0.88727154776566408</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2019</c:v>
                </c:pt>
              </c:numCache>
            </c:numRef>
          </c:xVal>
          <c:yVal>
            <c:numRef>
              <c:f>Water!$AB$305:$AB$316</c:f>
              <c:numCache>
                <c:formatCode>0.0</c:formatCode>
                <c:ptCount val="12"/>
                <c:pt idx="0">
                  <c:v>0.66756669546332315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2019</c:v>
                </c:pt>
              </c:numCache>
            </c:numRef>
          </c:xVal>
          <c:yVal>
            <c:numRef>
              <c:f>Water!$W$305:$W$316</c:f>
              <c:numCache>
                <c:formatCode>0.0</c:formatCode>
                <c:ptCount val="12"/>
                <c:pt idx="0">
                  <c:v>2.0472842989281759E-2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2019</c:v>
                </c:pt>
              </c:numCache>
            </c:numRef>
          </c:xVal>
          <c:yVal>
            <c:numRef>
              <c:f>Water!$R$305:$R$316</c:f>
              <c:numCache>
                <c:formatCode>0.0</c:formatCode>
                <c:ptCount val="12"/>
                <c:pt idx="0">
                  <c:v>0.91439886748826293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2019</c:v>
                </c:pt>
              </c:numCache>
            </c:numRef>
          </c:xVal>
          <c:yVal>
            <c:numRef>
              <c:f>Water!$M$305:$M$316</c:f>
              <c:numCache>
                <c:formatCode>0.0</c:formatCode>
                <c:ptCount val="12"/>
                <c:pt idx="0">
                  <c:v>1.0969655579986415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2019</c:v>
                </c:pt>
              </c:numCache>
            </c:numRef>
          </c:xVal>
          <c:yVal>
            <c:numRef>
              <c:f>Water!$H$305:$H$316</c:f>
              <c:numCache>
                <c:formatCode>0.0</c:formatCode>
                <c:ptCount val="12"/>
                <c:pt idx="0">
                  <c:v>1.3323367987910697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2019</c:v>
                </c:pt>
              </c:numCache>
            </c:numRef>
          </c:xVal>
          <c:yVal>
            <c:numRef>
              <c:f>Water!$X$305:$X$316</c:f>
              <c:numCache>
                <c:formatCode>0.0</c:formatCode>
                <c:ptCount val="12"/>
                <c:pt idx="0">
                  <c:v>98.829670336849219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2019</c:v>
                </c:pt>
              </c:numCache>
            </c:numRef>
          </c:xVal>
          <c:yVal>
            <c:numRef>
              <c:f>Water!$S$305:$S$316</c:f>
              <c:numCache>
                <c:formatCode>0.0</c:formatCode>
                <c:ptCount val="12"/>
                <c:pt idx="0">
                  <c:v>96.799595291385771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2019</c:v>
                </c:pt>
              </c:numCache>
            </c:numRef>
          </c:xVal>
          <c:yVal>
            <c:numRef>
              <c:f>Water!$N$305:$N$316</c:f>
              <c:numCache>
                <c:formatCode>0.0</c:formatCode>
                <c:ptCount val="12"/>
                <c:pt idx="0">
                  <c:v>94.789404805969326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2019</c:v>
                </c:pt>
              </c:numCache>
            </c:numRef>
          </c:xVal>
          <c:yVal>
            <c:numRef>
              <c:f>Water!$I$305:$I$316</c:f>
              <c:numCache>
                <c:formatCode>0.0</c:formatCode>
                <c:ptCount val="12"/>
                <c:pt idx="0">
                  <c:v>94.326125548337387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2019</c:v>
                </c:pt>
              </c:numCache>
            </c:numRef>
          </c:xVal>
          <c:yVal>
            <c:numRef>
              <c:f>Water!$D$305:$D$316</c:f>
              <c:numCache>
                <c:formatCode>0.0</c:formatCode>
                <c:ptCount val="12"/>
                <c:pt idx="0">
                  <c:v>92.694591664161763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Water!$E$299:$E$300</c:f>
              <c:numCache>
                <c:formatCode>0.0</c:formatCode>
                <c:ptCount val="2"/>
                <c:pt idx="0">
                  <c:v>90.788143024992138</c:v>
                </c:pt>
                <c:pt idx="1">
                  <c:v>90.788143024992138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Water!$F$299:$F$300</c:f>
              <c:numCache>
                <c:formatCode>0.0</c:formatCode>
                <c:ptCount val="2"/>
                <c:pt idx="0">
                  <c:v>1.9064486391696294</c:v>
                </c:pt>
                <c:pt idx="1">
                  <c:v>1.9064486391696294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Water!$G$299:$G$300</c:f>
              <c:numCache>
                <c:formatCode>0.0</c:formatCode>
                <c:ptCount val="2"/>
                <c:pt idx="0">
                  <c:v>5.9730715370471614</c:v>
                </c:pt>
                <c:pt idx="1">
                  <c:v>5.9730715370471614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Water!$H$299:$H$300</c:f>
              <c:numCache>
                <c:formatCode>0.0</c:formatCode>
                <c:ptCount val="2"/>
                <c:pt idx="0">
                  <c:v>1.3323367987910697</c:v>
                </c:pt>
                <c:pt idx="1">
                  <c:v>1.3323367987910697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Water!$J$299:$J$300</c:f>
              <c:numCache>
                <c:formatCode>0.0</c:formatCode>
                <c:ptCount val="2"/>
                <c:pt idx="0">
                  <c:v>92.916993026236653</c:v>
                </c:pt>
                <c:pt idx="1">
                  <c:v>92.916993026236653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Water!$K$299:$K$300</c:f>
              <c:numCache>
                <c:formatCode>0.0</c:formatCode>
                <c:ptCount val="2"/>
                <c:pt idx="0">
                  <c:v>1.409132522100736</c:v>
                </c:pt>
                <c:pt idx="1">
                  <c:v>1.409132522100736</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Water!$L$299:$L$300</c:f>
              <c:numCache>
                <c:formatCode>0.0</c:formatCode>
                <c:ptCount val="2"/>
                <c:pt idx="0">
                  <c:v>4.576908893663969</c:v>
                </c:pt>
                <c:pt idx="1">
                  <c:v>4.576908893663969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Water!$M$299:$M$300</c:f>
              <c:numCache>
                <c:formatCode>0.0</c:formatCode>
                <c:ptCount val="2"/>
                <c:pt idx="0">
                  <c:v>1.0969655579986415</c:v>
                </c:pt>
                <c:pt idx="1">
                  <c:v>1.0969655579986415</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Water!$O$299:$O$300</c:f>
              <c:numCache>
                <c:formatCode>0.0</c:formatCode>
                <c:ptCount val="2"/>
                <c:pt idx="0">
                  <c:v>92.448096351777622</c:v>
                </c:pt>
                <c:pt idx="1">
                  <c:v>92.448096351777622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Water!$P$299:$P$300</c:f>
              <c:numCache>
                <c:formatCode>0.0</c:formatCode>
                <c:ptCount val="2"/>
                <c:pt idx="0">
                  <c:v>2.3413084541917009</c:v>
                </c:pt>
                <c:pt idx="1">
                  <c:v>2.3413084541917009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Water!$Q$299:$Q$300</c:f>
              <c:numCache>
                <c:formatCode>0.0</c:formatCode>
                <c:ptCount val="2"/>
                <c:pt idx="0">
                  <c:v>4.2961963265424146</c:v>
                </c:pt>
                <c:pt idx="1">
                  <c:v>4.2961963265424146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Water!$R$299:$R$300</c:f>
              <c:numCache>
                <c:formatCode>0.0</c:formatCode>
                <c:ptCount val="2"/>
                <c:pt idx="0">
                  <c:v>0.91439886748826293</c:v>
                </c:pt>
                <c:pt idx="1">
                  <c:v>0.91439886748826293</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Water!$T$299:$T$300</c:f>
              <c:numCache>
                <c:formatCode>0.0</c:formatCode>
                <c:ptCount val="2"/>
                <c:pt idx="0">
                  <c:v>96.333448080849735</c:v>
                </c:pt>
                <c:pt idx="1">
                  <c:v>96.333448080849735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Water!$U$299:$U$300</c:f>
              <c:numCache>
                <c:formatCode>0.0</c:formatCode>
                <c:ptCount val="2"/>
                <c:pt idx="0">
                  <c:v>0.46614721053602415</c:v>
                </c:pt>
                <c:pt idx="1">
                  <c:v>0.46614721053602415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Water!$V$299:$V$300</c:f>
              <c:numCache>
                <c:formatCode>0.0</c:formatCode>
                <c:ptCount val="2"/>
                <c:pt idx="0">
                  <c:v>3.1799318656249653</c:v>
                </c:pt>
                <c:pt idx="1">
                  <c:v>3.1799318656249653</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Water!$W$299:$W$300</c:f>
              <c:numCache>
                <c:formatCode>0.0</c:formatCode>
                <c:ptCount val="2"/>
                <c:pt idx="0">
                  <c:v>2.0472842989281759E-2</c:v>
                </c:pt>
                <c:pt idx="1">
                  <c:v>2.0472842989281759E-2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Water!$Y$299:$Y$300</c:f>
              <c:numCache>
                <c:formatCode>0.0</c:formatCode>
                <c:ptCount val="2"/>
                <c:pt idx="0">
                  <c:v>98.829670336849219</c:v>
                </c:pt>
                <c:pt idx="1">
                  <c:v>98.829670336849219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Water!$AA$299:$AA$300</c:f>
              <c:numCache>
                <c:formatCode>0.0</c:formatCode>
                <c:ptCount val="2"/>
                <c:pt idx="0">
                  <c:v>0.50276296768745965</c:v>
                </c:pt>
                <c:pt idx="1">
                  <c:v>0.50276296768745965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Water!$AB$299:$AB$300</c:f>
              <c:numCache>
                <c:formatCode>0.0</c:formatCode>
                <c:ptCount val="2"/>
                <c:pt idx="0">
                  <c:v>0.66756669546332315</c:v>
                </c:pt>
                <c:pt idx="1">
                  <c:v>0.66756669546332315</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Water!$E$299:$E$300</c:f>
              <c:numCache>
                <c:formatCode>0.0</c:formatCode>
                <c:ptCount val="2"/>
                <c:pt idx="0">
                  <c:v>90.788143024992138</c:v>
                </c:pt>
                <c:pt idx="1">
                  <c:v>90.788143024992138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Water!$F$299:$F$300</c:f>
              <c:numCache>
                <c:formatCode>0.0</c:formatCode>
                <c:ptCount val="2"/>
                <c:pt idx="0">
                  <c:v>1.9064486391696294</c:v>
                </c:pt>
                <c:pt idx="1">
                  <c:v>1.9064486391696294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Water!$G$299:$G$300</c:f>
              <c:numCache>
                <c:formatCode>0.0</c:formatCode>
                <c:ptCount val="2"/>
                <c:pt idx="0">
                  <c:v>5.9730715370471614</c:v>
                </c:pt>
                <c:pt idx="1">
                  <c:v>5.9730715370471614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Water!$H$299:$H$300</c:f>
              <c:numCache>
                <c:formatCode>0.0</c:formatCode>
                <c:ptCount val="2"/>
                <c:pt idx="0">
                  <c:v>1.3323367987910697</c:v>
                </c:pt>
                <c:pt idx="1">
                  <c:v>1.3323367987910697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Water!$J$299:$J$300</c:f>
              <c:numCache>
                <c:formatCode>0.0</c:formatCode>
                <c:ptCount val="2"/>
                <c:pt idx="0">
                  <c:v>92.916993026236653</c:v>
                </c:pt>
                <c:pt idx="1">
                  <c:v>92.916993026236653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Water!$K$299:$K$300</c:f>
              <c:numCache>
                <c:formatCode>0.0</c:formatCode>
                <c:ptCount val="2"/>
                <c:pt idx="0">
                  <c:v>1.409132522100736</c:v>
                </c:pt>
                <c:pt idx="1">
                  <c:v>1.409132522100736</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Water!$L$299:$L$300</c:f>
              <c:numCache>
                <c:formatCode>0.0</c:formatCode>
                <c:ptCount val="2"/>
                <c:pt idx="0">
                  <c:v>4.576908893663969</c:v>
                </c:pt>
                <c:pt idx="1">
                  <c:v>4.576908893663969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Water!$M$299:$M$300</c:f>
              <c:numCache>
                <c:formatCode>0.0</c:formatCode>
                <c:ptCount val="2"/>
                <c:pt idx="0">
                  <c:v>1.0969655579986415</c:v>
                </c:pt>
                <c:pt idx="1">
                  <c:v>1.0969655579986415</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Water!$O$299:$O$300</c:f>
              <c:numCache>
                <c:formatCode>0.0</c:formatCode>
                <c:ptCount val="2"/>
                <c:pt idx="0">
                  <c:v>92.448096351777622</c:v>
                </c:pt>
                <c:pt idx="1">
                  <c:v>92.448096351777622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Water!$P$299:$P$300</c:f>
              <c:numCache>
                <c:formatCode>0.0</c:formatCode>
                <c:ptCount val="2"/>
                <c:pt idx="0">
                  <c:v>2.3413084541917009</c:v>
                </c:pt>
                <c:pt idx="1">
                  <c:v>2.3413084541917009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Water!$Q$299:$Q$300</c:f>
              <c:numCache>
                <c:formatCode>0.0</c:formatCode>
                <c:ptCount val="2"/>
                <c:pt idx="0">
                  <c:v>4.2961963265424146</c:v>
                </c:pt>
                <c:pt idx="1">
                  <c:v>4.2961963265424146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Water!$R$299:$R$300</c:f>
              <c:numCache>
                <c:formatCode>0.0</c:formatCode>
                <c:ptCount val="2"/>
                <c:pt idx="0">
                  <c:v>0.91439886748826293</c:v>
                </c:pt>
                <c:pt idx="1">
                  <c:v>0.91439886748826293</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Water!$T$299:$T$300</c:f>
              <c:numCache>
                <c:formatCode>0.0</c:formatCode>
                <c:ptCount val="2"/>
                <c:pt idx="0">
                  <c:v>96.333448080849735</c:v>
                </c:pt>
                <c:pt idx="1">
                  <c:v>96.333448080849735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Water!$U$299:$U$300</c:f>
              <c:numCache>
                <c:formatCode>0.0</c:formatCode>
                <c:ptCount val="2"/>
                <c:pt idx="0">
                  <c:v>0.46614721053602415</c:v>
                </c:pt>
                <c:pt idx="1">
                  <c:v>0.46614721053602415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Water!$V$299:$V$300</c:f>
              <c:numCache>
                <c:formatCode>0.0</c:formatCode>
                <c:ptCount val="2"/>
                <c:pt idx="0">
                  <c:v>3.1799318656249653</c:v>
                </c:pt>
                <c:pt idx="1">
                  <c:v>3.1799318656249653</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Water!$W$299:$W$300</c:f>
              <c:numCache>
                <c:formatCode>0.0</c:formatCode>
                <c:ptCount val="2"/>
                <c:pt idx="0">
                  <c:v>2.0472842989281759E-2</c:v>
                </c:pt>
                <c:pt idx="1">
                  <c:v>2.0472842989281759E-2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Water!$Y$299:$Y$300</c:f>
              <c:numCache>
                <c:formatCode>0.0</c:formatCode>
                <c:ptCount val="2"/>
                <c:pt idx="0">
                  <c:v>98.829670336849219</c:v>
                </c:pt>
                <c:pt idx="1">
                  <c:v>98.829670336849219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Water!$AA$299:$AA$300</c:f>
              <c:numCache>
                <c:formatCode>0.0</c:formatCode>
                <c:ptCount val="2"/>
                <c:pt idx="0">
                  <c:v>0.50276296768745965</c:v>
                </c:pt>
                <c:pt idx="1">
                  <c:v>0.50276296768745965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Water!$AB$299:$AB$300</c:f>
              <c:numCache>
                <c:formatCode>0.0</c:formatCode>
                <c:ptCount val="2"/>
                <c:pt idx="0">
                  <c:v>0.66756669546332315</c:v>
                </c:pt>
                <c:pt idx="1">
                  <c:v>0.66756669546332315</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Water!$E$99:$E$100</c:f>
              <c:numCache>
                <c:formatCode>0.0</c:formatCode>
                <c:ptCount val="2"/>
                <c:pt idx="0">
                  <c:v>95.621411785689546</c:v>
                </c:pt>
                <c:pt idx="1">
                  <c:v>95.621411785689546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Water!$F$99:$F$100</c:f>
              <c:numCache>
                <c:formatCode>0.0</c:formatCode>
                <c:ptCount val="2"/>
                <c:pt idx="0">
                  <c:v>1.0128881993754066</c:v>
                </c:pt>
                <c:pt idx="1">
                  <c:v>1.0128881993754066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Water!$G$99:$G$100</c:f>
              <c:numCache>
                <c:formatCode>0.0</c:formatCode>
                <c:ptCount val="2"/>
                <c:pt idx="0">
                  <c:v>2.744359650582382</c:v>
                </c:pt>
                <c:pt idx="1">
                  <c:v>2.744359650582382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2015</c:v>
                </c:pt>
                <c:pt idx="1">
                  <c:v>2020</c:v>
                </c:pt>
              </c:numCache>
            </c:numRef>
          </c:cat>
          <c:val>
            <c:numRef>
              <c:f>Water!$H$99:$H$100</c:f>
              <c:numCache>
                <c:formatCode>0.0</c:formatCode>
                <c:ptCount val="2"/>
                <c:pt idx="0">
                  <c:v>0.62134036435265871</c:v>
                </c:pt>
                <c:pt idx="1">
                  <c:v>0.62134036435265871</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Water!$J$99:$J$100</c:f>
              <c:numCache>
                <c:formatCode>0.0</c:formatCode>
                <c:ptCount val="2"/>
                <c:pt idx="0">
                  <c:v>95.731301260522528</c:v>
                </c:pt>
                <c:pt idx="1">
                  <c:v>95.731301260522528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Water!$K$99:$K$100</c:f>
              <c:numCache>
                <c:formatCode>0.0</c:formatCode>
                <c:ptCount val="2"/>
                <c:pt idx="0">
                  <c:v>0.64760507861324101</c:v>
                </c:pt>
                <c:pt idx="1">
                  <c:v>0.64760507861324101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Water!$L$99:$L$100</c:f>
              <c:numCache>
                <c:formatCode>0.0</c:formatCode>
                <c:ptCount val="2"/>
                <c:pt idx="0">
                  <c:v>2.9974761293169649</c:v>
                </c:pt>
                <c:pt idx="1">
                  <c:v>2.9974761293169649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Water!$M$99:$M$100</c:f>
              <c:numCache>
                <c:formatCode>0.0</c:formatCode>
                <c:ptCount val="2"/>
                <c:pt idx="0">
                  <c:v>0.6236175315472694</c:v>
                </c:pt>
                <c:pt idx="1">
                  <c:v>0.6236175315472694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Water!$O$99:$O$100</c:f>
              <c:numCache>
                <c:formatCode>0.0</c:formatCode>
                <c:ptCount val="2"/>
                <c:pt idx="0">
                  <c:v>98.060398700979363</c:v>
                </c:pt>
                <c:pt idx="1">
                  <c:v>98.060398700979363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Water!$P$99:$P$100</c:f>
              <c:numCache>
                <c:formatCode>0.0</c:formatCode>
                <c:ptCount val="2"/>
                <c:pt idx="0">
                  <c:v>0.81364466826944015</c:v>
                </c:pt>
                <c:pt idx="1">
                  <c:v>0.81364466826944015</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Water!$Q$99:$Q$100</c:f>
              <c:numCache>
                <c:formatCode>0.0</c:formatCode>
                <c:ptCount val="2"/>
                <c:pt idx="0">
                  <c:v>0.89309953099935058</c:v>
                </c:pt>
                <c:pt idx="1">
                  <c:v>0.89309953099935058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Water!$R$99:$R$100</c:f>
              <c:numCache>
                <c:formatCode>0.0</c:formatCode>
                <c:ptCount val="2"/>
                <c:pt idx="0">
                  <c:v>0.23285709975184493</c:v>
                </c:pt>
                <c:pt idx="1">
                  <c:v>0.23285709975184493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Water!$T$99:$T$100</c:f>
              <c:numCache>
                <c:formatCode>0.0</c:formatCode>
                <c:ptCount val="2"/>
                <c:pt idx="0">
                  <c:v>98.89698401604727</c:v>
                </c:pt>
                <c:pt idx="1">
                  <c:v>98.89698401604727</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Water!$U$99:$U$100</c:f>
              <c:numCache>
                <c:formatCode>0.0</c:formatCode>
                <c:ptCount val="2"/>
                <c:pt idx="0">
                  <c:v>0.14178036989908727</c:v>
                </c:pt>
                <c:pt idx="1">
                  <c:v>0.14178036989908727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Water!$V$99:$V$100</c:f>
              <c:numCache>
                <c:formatCode>0.0</c:formatCode>
                <c:ptCount val="2"/>
                <c:pt idx="0">
                  <c:v>0.77670690926764507</c:v>
                </c:pt>
                <c:pt idx="1">
                  <c:v>0.77670690926764507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Water!$W$99:$W$100</c:f>
              <c:numCache>
                <c:formatCode>0.0</c:formatCode>
                <c:ptCount val="2"/>
                <c:pt idx="0">
                  <c:v>0.18452870478600647</c:v>
                </c:pt>
                <c:pt idx="1">
                  <c:v>0.18452870478600647</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Water!$Y$99:$Y$100</c:f>
              <c:numCache>
                <c:formatCode>0.0</c:formatCode>
                <c:ptCount val="2"/>
                <c:pt idx="0">
                  <c:v>97.625173086226823</c:v>
                </c:pt>
                <c:pt idx="1">
                  <c:v>97.625173086226823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Water!$Z$99:$Z$100</c:f>
              <c:numCache>
                <c:formatCode>0.0</c:formatCode>
                <c:ptCount val="2"/>
                <c:pt idx="0">
                  <c:v>0.59172943943047496</c:v>
                </c:pt>
                <c:pt idx="1">
                  <c:v>0.59172943943047496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Water!$AA$99:$AA$100</c:f>
              <c:numCache>
                <c:formatCode>0.0</c:formatCode>
                <c:ptCount val="2"/>
                <c:pt idx="0">
                  <c:v>1.6594552663107152</c:v>
                </c:pt>
                <c:pt idx="1">
                  <c:v>1.6594552663107152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Water!$AB$99:$AB$100</c:f>
              <c:numCache>
                <c:formatCode>0.0</c:formatCode>
                <c:ptCount val="2"/>
                <c:pt idx="0">
                  <c:v>0.12364220803198014</c:v>
                </c:pt>
                <c:pt idx="1">
                  <c:v>0.12364220803198014</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Water!$E$199:$E$200</c:f>
              <c:numCache>
                <c:formatCode>0.0</c:formatCode>
                <c:ptCount val="2"/>
                <c:pt idx="0">
                  <c:v>96.333483146916734</c:v>
                </c:pt>
                <c:pt idx="1">
                  <c:v>96.333483146916734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Water!$F$199:$F$200</c:f>
              <c:numCache>
                <c:formatCode>0.0</c:formatCode>
                <c:ptCount val="2"/>
                <c:pt idx="0">
                  <c:v>0.60799653155691047</c:v>
                </c:pt>
                <c:pt idx="1">
                  <c:v>0.60799653155691047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Water!$G$199:$G$200</c:f>
              <c:numCache>
                <c:formatCode>0.0</c:formatCode>
                <c:ptCount val="2"/>
                <c:pt idx="0">
                  <c:v>2.5441421479000326</c:v>
                </c:pt>
                <c:pt idx="1">
                  <c:v>2.5441421479000326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Water!$H$199:$H$200</c:f>
              <c:numCache>
                <c:formatCode>0.0</c:formatCode>
                <c:ptCount val="2"/>
                <c:pt idx="0">
                  <c:v>0.51437817362632421</c:v>
                </c:pt>
                <c:pt idx="1">
                  <c:v>0.51437817362632421</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Water!$J$199:$J$200</c:f>
              <c:numCache>
                <c:formatCode>0.0</c:formatCode>
                <c:ptCount val="2"/>
                <c:pt idx="0">
                  <c:v>98.749694844616528</c:v>
                </c:pt>
                <c:pt idx="1">
                  <c:v>98.749694844616528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Water!$K$199:$K$200</c:f>
              <c:numCache>
                <c:formatCode>0.0</c:formatCode>
                <c:ptCount val="2"/>
                <c:pt idx="0">
                  <c:v>0.44255352909014251</c:v>
                </c:pt>
                <c:pt idx="1">
                  <c:v>0.44255352909014251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Water!$L$199:$L$200</c:f>
              <c:numCache>
                <c:formatCode>0.0</c:formatCode>
                <c:ptCount val="2"/>
                <c:pt idx="0">
                  <c:v>0.61121576381229659</c:v>
                </c:pt>
                <c:pt idx="1">
                  <c:v>0.61121576381229659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Water!$M$199:$M$200</c:f>
              <c:numCache>
                <c:formatCode>0.0</c:formatCode>
                <c:ptCount val="2"/>
                <c:pt idx="0">
                  <c:v>0.19653586248102639</c:v>
                </c:pt>
                <c:pt idx="1">
                  <c:v>0.19653586248102639</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Water!$O$199:$O$200</c:f>
              <c:numCache>
                <c:formatCode>0.0</c:formatCode>
                <c:ptCount val="2"/>
                <c:pt idx="0">
                  <c:v>98.947020380362247</c:v>
                </c:pt>
                <c:pt idx="1">
                  <c:v>98.947020380362247</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Water!$P$199:$P$200</c:f>
              <c:numCache>
                <c:formatCode>0.0</c:formatCode>
                <c:ptCount val="2"/>
                <c:pt idx="0">
                  <c:v>0.69582379061066302</c:v>
                </c:pt>
                <c:pt idx="1">
                  <c:v>0.69582379061066302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Water!$Q$199:$Q$200</c:f>
              <c:numCache>
                <c:formatCode>0.0</c:formatCode>
                <c:ptCount val="2"/>
                <c:pt idx="0">
                  <c:v>0.35715582902709286</c:v>
                </c:pt>
                <c:pt idx="1">
                  <c:v>0.35715582902709286</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Water!$T$199:$T$200</c:f>
              <c:numCache>
                <c:formatCode>0.0</c:formatCode>
                <c:ptCount val="2"/>
                <c:pt idx="0">
                  <c:v>99.68656504765282</c:v>
                </c:pt>
                <c:pt idx="1">
                  <c:v>99.68656504765282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Water!$U$199:$U$200</c:f>
              <c:numCache>
                <c:formatCode>0.0</c:formatCode>
                <c:ptCount val="2"/>
                <c:pt idx="0">
                  <c:v>0.17101462753843208</c:v>
                </c:pt>
                <c:pt idx="1">
                  <c:v>0.17101462753843208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Water!$V$199:$V$200</c:f>
              <c:numCache>
                <c:formatCode>0.0</c:formatCode>
                <c:ptCount val="2"/>
                <c:pt idx="0">
                  <c:v>0.14242032480875366</c:v>
                </c:pt>
                <c:pt idx="1">
                  <c:v>0.14242032480875366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Water!$Y$199:$Y$200</c:f>
              <c:numCache>
                <c:formatCode>0.0</c:formatCode>
                <c:ptCount val="2"/>
                <c:pt idx="0">
                  <c:v>99.112728452234336</c:v>
                </c:pt>
                <c:pt idx="1">
                  <c:v>99.112728452234336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Water!$AA$199:$AA$200</c:f>
              <c:numCache>
                <c:formatCode>0.0</c:formatCode>
                <c:ptCount val="2"/>
                <c:pt idx="0">
                  <c:v>0.88727154776566408</c:v>
                </c:pt>
                <c:pt idx="1">
                  <c:v>0.88727154776566408</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2019</c:v>
                </c:pt>
              </c:numCache>
            </c:numRef>
          </c:xVal>
          <c:yVal>
            <c:numRef>
              <c:f>Sanitation!$AB$105:$AB$116</c:f>
              <c:numCache>
                <c:formatCode>0.0</c:formatCode>
                <c:ptCount val="12"/>
                <c:pt idx="0">
                  <c:v>0.33529551776554833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2019</c:v>
                </c:pt>
              </c:numCache>
            </c:numRef>
          </c:xVal>
          <c:yVal>
            <c:numRef>
              <c:f>Sanitation!$W$105:$W$116</c:f>
              <c:numCache>
                <c:formatCode>0.0</c:formatCode>
                <c:ptCount val="12"/>
                <c:pt idx="0">
                  <c:v>0.3353099721565258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2019</c:v>
                </c:pt>
              </c:numCache>
            </c:numRef>
          </c:xVal>
          <c:yVal>
            <c:numRef>
              <c:f>Sanitation!$R$105:$R$116</c:f>
              <c:numCache>
                <c:formatCode>0.0</c:formatCode>
                <c:ptCount val="12"/>
                <c:pt idx="0">
                  <c:v>0.3454364662266548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2019</c:v>
                </c:pt>
              </c:numCache>
            </c:numRef>
          </c:xVal>
          <c:yVal>
            <c:numRef>
              <c:f>Sanitation!$M$105:$M$116</c:f>
              <c:numCache>
                <c:formatCode>0.0</c:formatCode>
                <c:ptCount val="12"/>
                <c:pt idx="0">
                  <c:v>2.1155742033520308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2019</c:v>
                </c:pt>
              </c:numCache>
            </c:numRef>
          </c:xVal>
          <c:yVal>
            <c:numRef>
              <c:f>Sanitation!$H$105:$H$116</c:f>
              <c:numCache>
                <c:formatCode>0.0</c:formatCode>
                <c:ptCount val="12"/>
                <c:pt idx="0">
                  <c:v>0.64575243336642685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2019</c:v>
                </c:pt>
              </c:numCache>
            </c:numRef>
          </c:xVal>
          <c:yVal>
            <c:numRef>
              <c:f>Sanitation!$X$105:$X$116</c:f>
              <c:numCache>
                <c:formatCode>0.0</c:formatCode>
                <c:ptCount val="12"/>
                <c:pt idx="0">
                  <c:v>93.862891721536016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2019</c:v>
                </c:pt>
              </c:numCache>
            </c:numRef>
          </c:xVal>
          <c:yVal>
            <c:numRef>
              <c:f>Sanitation!$S$105:$S$116</c:f>
              <c:numCache>
                <c:formatCode>0.0</c:formatCode>
                <c:ptCount val="12"/>
                <c:pt idx="0">
                  <c:v>96.381318034333887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2019</c:v>
                </c:pt>
              </c:numCache>
            </c:numRef>
          </c:xVal>
          <c:yVal>
            <c:numRef>
              <c:f>Sanitation!$N$105:$N$116</c:f>
              <c:numCache>
                <c:formatCode>0.0</c:formatCode>
                <c:ptCount val="12"/>
                <c:pt idx="0">
                  <c:v>91.505898580217959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2019</c:v>
                </c:pt>
              </c:numCache>
            </c:numRef>
          </c:xVal>
          <c:yVal>
            <c:numRef>
              <c:f>Sanitation!$I$105:$I$116</c:f>
              <c:numCache>
                <c:formatCode>0.0</c:formatCode>
                <c:ptCount val="12"/>
                <c:pt idx="0">
                  <c:v>76.703487125887804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2019</c:v>
                </c:pt>
              </c:numCache>
            </c:numRef>
          </c:xVal>
          <c:yVal>
            <c:numRef>
              <c:f>Sanitation!$D$105:$D$116</c:f>
              <c:numCache>
                <c:formatCode>0.0</c:formatCode>
                <c:ptCount val="12"/>
                <c:pt idx="0">
                  <c:v>86.053570061184658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Sanitation!$E$99:$E$100</c:f>
              <c:numCache>
                <c:formatCode>0.0</c:formatCode>
                <c:ptCount val="2"/>
                <c:pt idx="0">
                  <c:v>83.341013800168056</c:v>
                </c:pt>
                <c:pt idx="1">
                  <c:v>83.341013800168056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Sanitation!$F$99:$F$100</c:f>
              <c:numCache>
                <c:formatCode>0.0</c:formatCode>
                <c:ptCount val="2"/>
                <c:pt idx="0">
                  <c:v>2.7125562610166094</c:v>
                </c:pt>
                <c:pt idx="1">
                  <c:v>2.7125562610166094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Sanitation!$G$99:$G$100</c:f>
              <c:numCache>
                <c:formatCode>0.0</c:formatCode>
                <c:ptCount val="2"/>
                <c:pt idx="0">
                  <c:v>13.300677505448903</c:v>
                </c:pt>
                <c:pt idx="1">
                  <c:v>13.300677505448903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Sanitation!$H$99:$H$100</c:f>
              <c:numCache>
                <c:formatCode>0.0</c:formatCode>
                <c:ptCount val="2"/>
                <c:pt idx="0">
                  <c:v>0.64575243336642685</c:v>
                </c:pt>
                <c:pt idx="1">
                  <c:v>0.64575243336642685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Sanitation!$J$99:$J$100</c:f>
              <c:numCache>
                <c:formatCode>0.0</c:formatCode>
                <c:ptCount val="2"/>
                <c:pt idx="0">
                  <c:v>73.906231828881729</c:v>
                </c:pt>
                <c:pt idx="1">
                  <c:v>73.906231828881729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Sanitation!$K$99:$K$100</c:f>
              <c:numCache>
                <c:formatCode>0.0</c:formatCode>
                <c:ptCount val="2"/>
                <c:pt idx="0">
                  <c:v>2.7972552970060733</c:v>
                </c:pt>
                <c:pt idx="1">
                  <c:v>2.7972552970060733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Sanitation!$L$99:$L$100</c:f>
              <c:numCache>
                <c:formatCode>0.0</c:formatCode>
                <c:ptCount val="2"/>
                <c:pt idx="0">
                  <c:v>21.18093867076017</c:v>
                </c:pt>
                <c:pt idx="1">
                  <c:v>21.18093867076017</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Sanitation!$M$99:$M$100</c:f>
              <c:numCache>
                <c:formatCode>0.0</c:formatCode>
                <c:ptCount val="2"/>
                <c:pt idx="0">
                  <c:v>2.1155742033520308</c:v>
                </c:pt>
                <c:pt idx="1">
                  <c:v>2.1155742033520308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Sanitation!$O$99:$O$100</c:f>
              <c:numCache>
                <c:formatCode>0.0</c:formatCode>
                <c:ptCount val="2"/>
                <c:pt idx="0">
                  <c:v>89.903453380033</c:v>
                </c:pt>
                <c:pt idx="1">
                  <c:v>89.903453380033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Sanitation!$P$99:$P$100</c:f>
              <c:numCache>
                <c:formatCode>0.0</c:formatCode>
                <c:ptCount val="2"/>
                <c:pt idx="0">
                  <c:v>1.6024452001849607</c:v>
                </c:pt>
                <c:pt idx="1">
                  <c:v>1.6024452001849607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Sanitation!$Q$99:$Q$100</c:f>
              <c:numCache>
                <c:formatCode>0.0</c:formatCode>
                <c:ptCount val="2"/>
                <c:pt idx="0">
                  <c:v>8.1486649535553823</c:v>
                </c:pt>
                <c:pt idx="1">
                  <c:v>8.1486649535553823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Sanitation!$R$99:$R$100</c:f>
              <c:numCache>
                <c:formatCode>0.0</c:formatCode>
                <c:ptCount val="2"/>
                <c:pt idx="0">
                  <c:v>0.3454364662266548</c:v>
                </c:pt>
                <c:pt idx="1">
                  <c:v>0.3454364662266548</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Sanitation!$T$99:$T$100</c:f>
              <c:numCache>
                <c:formatCode>0.0</c:formatCode>
                <c:ptCount val="2"/>
                <c:pt idx="0">
                  <c:v>94.654631254508729</c:v>
                </c:pt>
                <c:pt idx="1">
                  <c:v>94.654631254508729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Sanitation!$U$99:$U$100</c:f>
              <c:numCache>
                <c:formatCode>0.0</c:formatCode>
                <c:ptCount val="2"/>
                <c:pt idx="0">
                  <c:v>1.7266867798251571</c:v>
                </c:pt>
                <c:pt idx="1">
                  <c:v>1.7266867798251571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Sanitation!$V$99:$V$100</c:f>
              <c:numCache>
                <c:formatCode>0.0</c:formatCode>
                <c:ptCount val="2"/>
                <c:pt idx="0">
                  <c:v>3.28337199350959</c:v>
                </c:pt>
                <c:pt idx="1">
                  <c:v>3.28337199350959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Sanitation!$W$99:$W$100</c:f>
              <c:numCache>
                <c:formatCode>0.0</c:formatCode>
                <c:ptCount val="2"/>
                <c:pt idx="0">
                  <c:v>0.3353099721565258</c:v>
                </c:pt>
                <c:pt idx="1">
                  <c:v>0.3353099721565258</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Sanitation!$Y$99:$Y$100</c:f>
              <c:numCache>
                <c:formatCode>0.0</c:formatCode>
                <c:ptCount val="2"/>
                <c:pt idx="0">
                  <c:v>92.348399459495553</c:v>
                </c:pt>
                <c:pt idx="1">
                  <c:v>92.348399459495553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Sanitation!$Z$99:$Z$100</c:f>
              <c:numCache>
                <c:formatCode>0.0</c:formatCode>
                <c:ptCount val="2"/>
                <c:pt idx="0">
                  <c:v>1.5144922620404497</c:v>
                </c:pt>
                <c:pt idx="1">
                  <c:v>1.5144922620404497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Sanitation!$AA$99:$AA$100</c:f>
              <c:numCache>
                <c:formatCode>0.0</c:formatCode>
                <c:ptCount val="2"/>
                <c:pt idx="0">
                  <c:v>5.8018127606984535</c:v>
                </c:pt>
                <c:pt idx="1">
                  <c:v>5.8018127606984535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Sanitation!$AB$99:$AB$100</c:f>
              <c:numCache>
                <c:formatCode>0.0</c:formatCode>
                <c:ptCount val="2"/>
                <c:pt idx="0">
                  <c:v>0.33529551776554833</c:v>
                </c:pt>
                <c:pt idx="1">
                  <c:v>0.33529551776554833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2019</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2019</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2019</c:v>
                </c:pt>
              </c:numCache>
            </c:numRef>
          </c:xVal>
          <c:yVal>
            <c:numRef>
              <c:f>Sanitation!$R$205:$R$216</c:f>
              <c:numCache>
                <c:formatCode>0.0</c:formatCode>
                <c:ptCount val="12"/>
                <c:pt idx="0">
                  <c:v>7.1756436735777779E-2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2019</c:v>
                </c:pt>
              </c:numCache>
            </c:numRef>
          </c:xVal>
          <c:yVal>
            <c:numRef>
              <c:f>Sanitation!$M$205:$M$216</c:f>
              <c:numCache>
                <c:formatCode>0.0</c:formatCode>
                <c:ptCount val="12"/>
                <c:pt idx="0">
                  <c:v>0.11250865346137849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2019</c:v>
                </c:pt>
              </c:numCache>
            </c:numRef>
          </c:xVal>
          <c:yVal>
            <c:numRef>
              <c:f>Sanitation!$H$205:$H$216</c:f>
              <c:numCache>
                <c:formatCode>0.0</c:formatCode>
                <c:ptCount val="12"/>
                <c:pt idx="0">
                  <c:v>1.2757342807589345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2019</c:v>
                </c:pt>
              </c:numCache>
            </c:numRef>
          </c:xVal>
          <c:yVal>
            <c:numRef>
              <c:f>Sanitation!$X$205:$X$216</c:f>
              <c:numCache>
                <c:formatCode>0.0</c:formatCode>
                <c:ptCount val="12"/>
                <c:pt idx="0">
                  <c:v>98.856779624574585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2019</c:v>
                </c:pt>
              </c:numCache>
            </c:numRef>
          </c:xVal>
          <c:yVal>
            <c:numRef>
              <c:f>Sanitation!$S$205:$S$216</c:f>
              <c:numCache>
                <c:formatCode>0.0</c:formatCode>
                <c:ptCount val="12"/>
                <c:pt idx="0">
                  <c:v>98.902089326216981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2019</c:v>
                </c:pt>
              </c:numCache>
            </c:numRef>
          </c:xVal>
          <c:yVal>
            <c:numRef>
              <c:f>Sanitation!$N$205:$N$216</c:f>
              <c:numCache>
                <c:formatCode>0.0</c:formatCode>
                <c:ptCount val="12"/>
                <c:pt idx="0">
                  <c:v>96.919657163111367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2019</c:v>
                </c:pt>
              </c:numCache>
            </c:numRef>
          </c:xVal>
          <c:yVal>
            <c:numRef>
              <c:f>Sanitation!$I$205:$I$216</c:f>
              <c:numCache>
                <c:formatCode>0.0</c:formatCode>
                <c:ptCount val="12"/>
                <c:pt idx="0">
                  <c:v>93.403125861870905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2019</c:v>
                </c:pt>
              </c:numCache>
            </c:numRef>
          </c:xVal>
          <c:yVal>
            <c:numRef>
              <c:f>Sanitation!$D$205:$D$216</c:f>
              <c:numCache>
                <c:formatCode>0.0</c:formatCode>
                <c:ptCount val="12"/>
                <c:pt idx="0">
                  <c:v>78.752961467303578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Sanitation!$E$199:$E$200</c:f>
              <c:numCache>
                <c:formatCode>0.0</c:formatCode>
                <c:ptCount val="2"/>
                <c:pt idx="0">
                  <c:v>76.314597403471126</c:v>
                </c:pt>
                <c:pt idx="1">
                  <c:v>76.314597403471126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Sanitation!$F$199:$F$200</c:f>
              <c:numCache>
                <c:formatCode>0.0</c:formatCode>
                <c:ptCount val="2"/>
                <c:pt idx="0">
                  <c:v>2.4383640638324517</c:v>
                </c:pt>
                <c:pt idx="1">
                  <c:v>2.4383640638324517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Sanitation!$G$199:$G$200</c:f>
              <c:numCache>
                <c:formatCode>0.0</c:formatCode>
                <c:ptCount val="2"/>
                <c:pt idx="0">
                  <c:v>19.971304251937482</c:v>
                </c:pt>
                <c:pt idx="1">
                  <c:v>19.971304251937482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Sanitation!$H$199:$H$200</c:f>
              <c:numCache>
                <c:formatCode>0.0</c:formatCode>
                <c:ptCount val="2"/>
                <c:pt idx="0">
                  <c:v>1.2757342807589345</c:v>
                </c:pt>
                <c:pt idx="1">
                  <c:v>1.2757342807589345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Sanitation!$J$199:$J$200</c:f>
              <c:numCache>
                <c:formatCode>0.0</c:formatCode>
                <c:ptCount val="2"/>
                <c:pt idx="0">
                  <c:v>91.424487390640877</c:v>
                </c:pt>
                <c:pt idx="1">
                  <c:v>91.424487390640877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Sanitation!$K$199:$K$200</c:f>
              <c:numCache>
                <c:formatCode>0.0</c:formatCode>
                <c:ptCount val="2"/>
                <c:pt idx="0">
                  <c:v>1.9786384712300198</c:v>
                </c:pt>
                <c:pt idx="1">
                  <c:v>1.9786384712300198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Sanitation!$L$199:$L$200</c:f>
              <c:numCache>
                <c:formatCode>0.0</c:formatCode>
                <c:ptCount val="2"/>
                <c:pt idx="0">
                  <c:v>6.4843654846677339</c:v>
                </c:pt>
                <c:pt idx="1">
                  <c:v>6.4843654846677339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Sanitation!$M$199:$M$200</c:f>
              <c:numCache>
                <c:formatCode>0.0</c:formatCode>
                <c:ptCount val="2"/>
                <c:pt idx="0">
                  <c:v>0.11250865346137849</c:v>
                </c:pt>
                <c:pt idx="1">
                  <c:v>0.11250865346137849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Sanitation!$O$199:$O$200</c:f>
              <c:numCache>
                <c:formatCode>0.0</c:formatCode>
                <c:ptCount val="2"/>
                <c:pt idx="0">
                  <c:v>95.578298423808832</c:v>
                </c:pt>
                <c:pt idx="1">
                  <c:v>95.578298423808832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Sanitation!$P$199:$P$200</c:f>
              <c:numCache>
                <c:formatCode>0.0</c:formatCode>
                <c:ptCount val="2"/>
                <c:pt idx="0">
                  <c:v>1.3413587393025441</c:v>
                </c:pt>
                <c:pt idx="1">
                  <c:v>1.3413587393025441</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Sanitation!$Q$199:$Q$200</c:f>
              <c:numCache>
                <c:formatCode>0.0</c:formatCode>
                <c:ptCount val="2"/>
                <c:pt idx="0">
                  <c:v>3.0085864001528364</c:v>
                </c:pt>
                <c:pt idx="1">
                  <c:v>3.0085864001528364</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Sanitation!$R$199:$R$200</c:f>
              <c:numCache>
                <c:formatCode>0.0</c:formatCode>
                <c:ptCount val="2"/>
                <c:pt idx="0">
                  <c:v>7.1756436735777779E-2</c:v>
                </c:pt>
                <c:pt idx="1">
                  <c:v>7.1756436735777779E-2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Sanitation!$T$199:$T$200</c:f>
              <c:numCache>
                <c:formatCode>0.0</c:formatCode>
                <c:ptCount val="2"/>
                <c:pt idx="0">
                  <c:v>97.219150292698487</c:v>
                </c:pt>
                <c:pt idx="1">
                  <c:v>97.219150292698487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Sanitation!$U$199:$U$200</c:f>
              <c:numCache>
                <c:formatCode>0.0</c:formatCode>
                <c:ptCount val="2"/>
                <c:pt idx="0">
                  <c:v>1.6829390335184926</c:v>
                </c:pt>
                <c:pt idx="1">
                  <c:v>1.6829390335184926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Sanitation!$V$199:$V$200</c:f>
              <c:numCache>
                <c:formatCode>0.0</c:formatCode>
                <c:ptCount val="2"/>
                <c:pt idx="0">
                  <c:v>1.0979106737830193</c:v>
                </c:pt>
                <c:pt idx="1">
                  <c:v>1.0979106737830193</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Sanitation!$Y$199:$Y$200</c:f>
              <c:numCache>
                <c:formatCode>0.0</c:formatCode>
                <c:ptCount val="2"/>
                <c:pt idx="0">
                  <c:v>97.691446664395642</c:v>
                </c:pt>
                <c:pt idx="1">
                  <c:v>97.691446664395642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Sanitation!$Z$199:$Z$200</c:f>
              <c:numCache>
                <c:formatCode>0.0</c:formatCode>
                <c:ptCount val="2"/>
                <c:pt idx="0">
                  <c:v>1.1653329601789504</c:v>
                </c:pt>
                <c:pt idx="1">
                  <c:v>1.1653329601789504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Sanitation!$AA$199:$AA$200</c:f>
              <c:numCache>
                <c:formatCode>0.0</c:formatCode>
                <c:ptCount val="2"/>
                <c:pt idx="0">
                  <c:v>1.1432203754254147</c:v>
                </c:pt>
                <c:pt idx="1">
                  <c:v>1.1432203754254147</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2019</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2019</c:v>
                </c:pt>
              </c:numCache>
            </c:numRef>
          </c:xVal>
          <c:yVal>
            <c:numRef>
              <c:f>Sanitation!$W$305:$W$316</c:f>
              <c:numCache>
                <c:formatCode>0.0</c:formatCode>
                <c:ptCount val="12"/>
                <c:pt idx="0">
                  <c:v>0.94774244998937862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2019</c:v>
                </c:pt>
              </c:numCache>
            </c:numRef>
          </c:xVal>
          <c:yVal>
            <c:numRef>
              <c:f>Sanitation!$R$305:$R$316</c:f>
              <c:numCache>
                <c:formatCode>0.0</c:formatCode>
                <c:ptCount val="12"/>
                <c:pt idx="0">
                  <c:v>1.3463211979786318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2019</c:v>
                </c:pt>
              </c:numCache>
            </c:numRef>
          </c:xVal>
          <c:yVal>
            <c:numRef>
              <c:f>Sanitation!$M$305:$M$316</c:f>
              <c:numCache>
                <c:formatCode>0.0</c:formatCode>
                <c:ptCount val="12"/>
                <c:pt idx="0">
                  <c:v>3.501921847946643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2019</c:v>
                </c:pt>
              </c:numCache>
            </c:numRef>
          </c:xVal>
          <c:yVal>
            <c:numRef>
              <c:f>Sanitation!$H$305:$H$316</c:f>
              <c:numCache>
                <c:formatCode>0.0</c:formatCode>
                <c:ptCount val="12"/>
                <c:pt idx="0">
                  <c:v>2.5090358084757658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2019</c:v>
                </c:pt>
              </c:numCache>
            </c:numRef>
          </c:xVal>
          <c:yVal>
            <c:numRef>
              <c:f>Sanitation!$X$305:$X$316</c:f>
              <c:numCache>
                <c:formatCode>0.0</c:formatCode>
                <c:ptCount val="12"/>
                <c:pt idx="0">
                  <c:v>94.570594064611015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2019</c:v>
                </c:pt>
              </c:numCache>
            </c:numRef>
          </c:xVal>
          <c:yVal>
            <c:numRef>
              <c:f>Sanitation!$S$305:$S$316</c:f>
              <c:numCache>
                <c:formatCode>0.0</c:formatCode>
                <c:ptCount val="12"/>
                <c:pt idx="0">
                  <c:v>86.604004467013411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2019</c:v>
                </c:pt>
              </c:numCache>
            </c:numRef>
          </c:xVal>
          <c:yVal>
            <c:numRef>
              <c:f>Sanitation!$N$305:$N$316</c:f>
              <c:numCache>
                <c:formatCode>0.0</c:formatCode>
                <c:ptCount val="12"/>
                <c:pt idx="0">
                  <c:v>77.640340573117101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2019</c:v>
                </c:pt>
              </c:numCache>
            </c:numRef>
          </c:xVal>
          <c:yVal>
            <c:numRef>
              <c:f>Sanitation!$I$305:$I$316</c:f>
              <c:numCache>
                <c:formatCode>0.0</c:formatCode>
                <c:ptCount val="12"/>
                <c:pt idx="0">
                  <c:v>68.5898836773178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2019</c:v>
                </c:pt>
              </c:numCache>
            </c:numRef>
          </c:xVal>
          <c:yVal>
            <c:numRef>
              <c:f>Sanitation!$D$305:$D$316</c:f>
              <c:numCache>
                <c:formatCode>0.0</c:formatCode>
                <c:ptCount val="12"/>
                <c:pt idx="0">
                  <c:v>69.335755006549519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Sanitation!$E$299:$E$300</c:f>
              <c:numCache>
                <c:formatCode>0.0</c:formatCode>
                <c:ptCount val="2"/>
                <c:pt idx="0">
                  <c:v>67.003812639366956</c:v>
                </c:pt>
                <c:pt idx="1">
                  <c:v>67.003812639366956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Sanitation!$F$299:$F$300</c:f>
              <c:numCache>
                <c:formatCode>0.0</c:formatCode>
                <c:ptCount val="2"/>
                <c:pt idx="0">
                  <c:v>2.3319423671825708</c:v>
                </c:pt>
                <c:pt idx="1">
                  <c:v>2.3319423671825708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Sanitation!$G$299:$G$300</c:f>
              <c:numCache>
                <c:formatCode>0.0</c:formatCode>
                <c:ptCount val="2"/>
                <c:pt idx="0">
                  <c:v>28.155209184974694</c:v>
                </c:pt>
                <c:pt idx="1">
                  <c:v>28.155209184974694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Sanitation!$H$299:$H$300</c:f>
              <c:numCache>
                <c:formatCode>0.0</c:formatCode>
                <c:ptCount val="2"/>
                <c:pt idx="0">
                  <c:v>2.5090358084757658</c:v>
                </c:pt>
                <c:pt idx="1">
                  <c:v>2.5090358084757658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Sanitation!$J$299:$J$300</c:f>
              <c:numCache>
                <c:formatCode>0.0</c:formatCode>
                <c:ptCount val="2"/>
                <c:pt idx="0">
                  <c:v>65.073408410296537</c:v>
                </c:pt>
                <c:pt idx="1">
                  <c:v>65.073408410296537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Sanitation!$K$299:$K$300</c:f>
              <c:numCache>
                <c:formatCode>0.0</c:formatCode>
                <c:ptCount val="2"/>
                <c:pt idx="0">
                  <c:v>3.5164752670212658</c:v>
                </c:pt>
                <c:pt idx="1">
                  <c:v>3.5164752670212658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Sanitation!$L$299:$L$300</c:f>
              <c:numCache>
                <c:formatCode>0.0</c:formatCode>
                <c:ptCount val="2"/>
                <c:pt idx="0">
                  <c:v>27.908194474735552</c:v>
                </c:pt>
                <c:pt idx="1">
                  <c:v>27.908194474735552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Sanitation!$M$299:$M$300</c:f>
              <c:numCache>
                <c:formatCode>0.0</c:formatCode>
                <c:ptCount val="2"/>
                <c:pt idx="0">
                  <c:v>3.501921847946643</c:v>
                </c:pt>
                <c:pt idx="1">
                  <c:v>3.501921847946643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Sanitation!$O$299:$O$300</c:f>
              <c:numCache>
                <c:formatCode>0.0</c:formatCode>
                <c:ptCount val="2"/>
                <c:pt idx="0">
                  <c:v>74.508205558807617</c:v>
                </c:pt>
                <c:pt idx="1">
                  <c:v>74.508205558807617</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Sanitation!$P$299:$P$300</c:f>
              <c:numCache>
                <c:formatCode>0.0</c:formatCode>
                <c:ptCount val="2"/>
                <c:pt idx="0">
                  <c:v>3.1321350143094873</c:v>
                </c:pt>
                <c:pt idx="1">
                  <c:v>3.1321350143094873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Sanitation!$Q$299:$Q$300</c:f>
              <c:numCache>
                <c:formatCode>0.0</c:formatCode>
                <c:ptCount val="2"/>
                <c:pt idx="0">
                  <c:v>21.013338228904274</c:v>
                </c:pt>
                <c:pt idx="1">
                  <c:v>21.013338228904274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Sanitation!$R$299:$R$300</c:f>
              <c:numCache>
                <c:formatCode>0.0</c:formatCode>
                <c:ptCount val="2"/>
                <c:pt idx="0">
                  <c:v>1.3463211979786318</c:v>
                </c:pt>
                <c:pt idx="1">
                  <c:v>1.3463211979786318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Sanitation!$T$299:$T$300</c:f>
              <c:numCache>
                <c:formatCode>0.0</c:formatCode>
                <c:ptCount val="2"/>
                <c:pt idx="0">
                  <c:v>84.993935171200889</c:v>
                </c:pt>
                <c:pt idx="1">
                  <c:v>84.993935171200889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Sanitation!$U$299:$U$300</c:f>
              <c:numCache>
                <c:formatCode>0.0</c:formatCode>
                <c:ptCount val="2"/>
                <c:pt idx="0">
                  <c:v>1.6100692958125236</c:v>
                </c:pt>
                <c:pt idx="1">
                  <c:v>1.6100692958125236</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Sanitation!$V$299:$V$300</c:f>
              <c:numCache>
                <c:formatCode>0.0</c:formatCode>
                <c:ptCount val="2"/>
                <c:pt idx="0">
                  <c:v>12.448253082997212</c:v>
                </c:pt>
                <c:pt idx="1">
                  <c:v>12.448253082997212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Sanitation!$W$299:$W$300</c:f>
              <c:numCache>
                <c:formatCode>0.0</c:formatCode>
                <c:ptCount val="2"/>
                <c:pt idx="0">
                  <c:v>0.94774244998937862</c:v>
                </c:pt>
                <c:pt idx="1">
                  <c:v>0.94774244998937862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Sanitation!$Y$299:$Y$300</c:f>
              <c:numCache>
                <c:formatCode>0.0</c:formatCode>
                <c:ptCount val="2"/>
                <c:pt idx="0">
                  <c:v>91.061532978224093</c:v>
                </c:pt>
                <c:pt idx="1">
                  <c:v>91.061532978224093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Sanitation!$Z$299:$Z$300</c:f>
              <c:numCache>
                <c:formatCode>0.0</c:formatCode>
                <c:ptCount val="2"/>
                <c:pt idx="0">
                  <c:v>3.5090610863869189</c:v>
                </c:pt>
                <c:pt idx="1">
                  <c:v>3.5090610863869189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Sanitation!$AA$299:$AA$300</c:f>
              <c:numCache>
                <c:formatCode>0.0</c:formatCode>
                <c:ptCount val="2"/>
                <c:pt idx="0">
                  <c:v>5.429405935388985</c:v>
                </c:pt>
                <c:pt idx="1">
                  <c:v>5.429405935388985</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Sanitation!$E$299:$E$300</c:f>
              <c:numCache>
                <c:formatCode>0.0</c:formatCode>
                <c:ptCount val="2"/>
                <c:pt idx="0">
                  <c:v>67.003812639366956</c:v>
                </c:pt>
                <c:pt idx="1">
                  <c:v>67.003812639366956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Sanitation!$F$299:$F$300</c:f>
              <c:numCache>
                <c:formatCode>0.0</c:formatCode>
                <c:ptCount val="2"/>
                <c:pt idx="0">
                  <c:v>2.3319423671825708</c:v>
                </c:pt>
                <c:pt idx="1">
                  <c:v>2.3319423671825708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Sanitation!$G$299:$G$300</c:f>
              <c:numCache>
                <c:formatCode>0.0</c:formatCode>
                <c:ptCount val="2"/>
                <c:pt idx="0">
                  <c:v>28.155209184974694</c:v>
                </c:pt>
                <c:pt idx="1">
                  <c:v>28.155209184974694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Sanitation!$H$299:$H$300</c:f>
              <c:numCache>
                <c:formatCode>0.0</c:formatCode>
                <c:ptCount val="2"/>
                <c:pt idx="0">
                  <c:v>2.5090358084757658</c:v>
                </c:pt>
                <c:pt idx="1">
                  <c:v>2.5090358084757658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Sanitation!$J$299:$J$300</c:f>
              <c:numCache>
                <c:formatCode>0.0</c:formatCode>
                <c:ptCount val="2"/>
                <c:pt idx="0">
                  <c:v>65.073408410296537</c:v>
                </c:pt>
                <c:pt idx="1">
                  <c:v>65.073408410296537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Sanitation!$K$299:$K$300</c:f>
              <c:numCache>
                <c:formatCode>0.0</c:formatCode>
                <c:ptCount val="2"/>
                <c:pt idx="0">
                  <c:v>3.5164752670212658</c:v>
                </c:pt>
                <c:pt idx="1">
                  <c:v>3.5164752670212658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Sanitation!$L$299:$L$300</c:f>
              <c:numCache>
                <c:formatCode>0.0</c:formatCode>
                <c:ptCount val="2"/>
                <c:pt idx="0">
                  <c:v>27.908194474735552</c:v>
                </c:pt>
                <c:pt idx="1">
                  <c:v>27.908194474735552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Sanitation!$M$299:$M$300</c:f>
              <c:numCache>
                <c:formatCode>0.0</c:formatCode>
                <c:ptCount val="2"/>
                <c:pt idx="0">
                  <c:v>3.501921847946643</c:v>
                </c:pt>
                <c:pt idx="1">
                  <c:v>3.501921847946643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Sanitation!$O$299:$O$300</c:f>
              <c:numCache>
                <c:formatCode>0.0</c:formatCode>
                <c:ptCount val="2"/>
                <c:pt idx="0">
                  <c:v>74.508205558807617</c:v>
                </c:pt>
                <c:pt idx="1">
                  <c:v>74.508205558807617</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Sanitation!$P$299:$P$300</c:f>
              <c:numCache>
                <c:formatCode>0.0</c:formatCode>
                <c:ptCount val="2"/>
                <c:pt idx="0">
                  <c:v>3.1321350143094873</c:v>
                </c:pt>
                <c:pt idx="1">
                  <c:v>3.1321350143094873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Sanitation!$Q$299:$Q$300</c:f>
              <c:numCache>
                <c:formatCode>0.0</c:formatCode>
                <c:ptCount val="2"/>
                <c:pt idx="0">
                  <c:v>21.013338228904274</c:v>
                </c:pt>
                <c:pt idx="1">
                  <c:v>21.013338228904274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Sanitation!$R$299:$R$300</c:f>
              <c:numCache>
                <c:formatCode>0.0</c:formatCode>
                <c:ptCount val="2"/>
                <c:pt idx="0">
                  <c:v>1.3463211979786318</c:v>
                </c:pt>
                <c:pt idx="1">
                  <c:v>1.3463211979786318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Sanitation!$T$299:$T$300</c:f>
              <c:numCache>
                <c:formatCode>0.0</c:formatCode>
                <c:ptCount val="2"/>
                <c:pt idx="0">
                  <c:v>84.993935171200889</c:v>
                </c:pt>
                <c:pt idx="1">
                  <c:v>84.993935171200889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Sanitation!$U$299:$U$300</c:f>
              <c:numCache>
                <c:formatCode>0.0</c:formatCode>
                <c:ptCount val="2"/>
                <c:pt idx="0">
                  <c:v>1.6100692958125236</c:v>
                </c:pt>
                <c:pt idx="1">
                  <c:v>1.6100692958125236</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Sanitation!$V$299:$V$300</c:f>
              <c:numCache>
                <c:formatCode>0.0</c:formatCode>
                <c:ptCount val="2"/>
                <c:pt idx="0">
                  <c:v>12.448253082997212</c:v>
                </c:pt>
                <c:pt idx="1">
                  <c:v>12.448253082997212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Sanitation!$W$299:$W$300</c:f>
              <c:numCache>
                <c:formatCode>0.0</c:formatCode>
                <c:ptCount val="2"/>
                <c:pt idx="0">
                  <c:v>0.94774244998937862</c:v>
                </c:pt>
                <c:pt idx="1">
                  <c:v>0.94774244998937862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Sanitation!$Y$299:$Y$300</c:f>
              <c:numCache>
                <c:formatCode>0.0</c:formatCode>
                <c:ptCount val="2"/>
                <c:pt idx="0">
                  <c:v>91.061532978224093</c:v>
                </c:pt>
                <c:pt idx="1">
                  <c:v>91.061532978224093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Sanitation!$Z$299:$Z$300</c:f>
              <c:numCache>
                <c:formatCode>0.0</c:formatCode>
                <c:ptCount val="2"/>
                <c:pt idx="0">
                  <c:v>3.5090610863869189</c:v>
                </c:pt>
                <c:pt idx="1">
                  <c:v>3.5090610863869189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Sanitation!$AA$299:$AA$300</c:f>
              <c:numCache>
                <c:formatCode>0.0</c:formatCode>
                <c:ptCount val="2"/>
                <c:pt idx="0">
                  <c:v>5.429405935388985</c:v>
                </c:pt>
                <c:pt idx="1">
                  <c:v>5.429405935388985</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Sanitation!$E$99:$E$100</c:f>
              <c:numCache>
                <c:formatCode>0.0</c:formatCode>
                <c:ptCount val="2"/>
                <c:pt idx="0">
                  <c:v>83.341013800168056</c:v>
                </c:pt>
                <c:pt idx="1">
                  <c:v>83.341013800168056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Sanitation!$F$99:$F$100</c:f>
              <c:numCache>
                <c:formatCode>0.0</c:formatCode>
                <c:ptCount val="2"/>
                <c:pt idx="0">
                  <c:v>2.7125562610166094</c:v>
                </c:pt>
                <c:pt idx="1">
                  <c:v>2.7125562610166094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Sanitation!$G$99:$G$100</c:f>
              <c:numCache>
                <c:formatCode>0.0</c:formatCode>
                <c:ptCount val="2"/>
                <c:pt idx="0">
                  <c:v>13.300677505448903</c:v>
                </c:pt>
                <c:pt idx="1">
                  <c:v>13.300677505448903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Sanitation!$H$99:$H$100</c:f>
              <c:numCache>
                <c:formatCode>0.0</c:formatCode>
                <c:ptCount val="2"/>
                <c:pt idx="0">
                  <c:v>0.64575243336642685</c:v>
                </c:pt>
                <c:pt idx="1">
                  <c:v>0.64575243336642685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Sanitation!$J$99:$J$100</c:f>
              <c:numCache>
                <c:formatCode>0.0</c:formatCode>
                <c:ptCount val="2"/>
                <c:pt idx="0">
                  <c:v>73.906231828881729</c:v>
                </c:pt>
                <c:pt idx="1">
                  <c:v>73.906231828881729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Sanitation!$K$99:$K$100</c:f>
              <c:numCache>
                <c:formatCode>0.0</c:formatCode>
                <c:ptCount val="2"/>
                <c:pt idx="0">
                  <c:v>2.7972552970060733</c:v>
                </c:pt>
                <c:pt idx="1">
                  <c:v>2.7972552970060733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Sanitation!$L$99:$L$100</c:f>
              <c:numCache>
                <c:formatCode>0.0</c:formatCode>
                <c:ptCount val="2"/>
                <c:pt idx="0">
                  <c:v>21.18093867076017</c:v>
                </c:pt>
                <c:pt idx="1">
                  <c:v>21.18093867076017</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Sanitation!$M$99:$M$100</c:f>
              <c:numCache>
                <c:formatCode>0.0</c:formatCode>
                <c:ptCount val="2"/>
                <c:pt idx="0">
                  <c:v>2.1155742033520308</c:v>
                </c:pt>
                <c:pt idx="1">
                  <c:v>2.1155742033520308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Sanitation!$O$99:$O$100</c:f>
              <c:numCache>
                <c:formatCode>0.0</c:formatCode>
                <c:ptCount val="2"/>
                <c:pt idx="0">
                  <c:v>89.903453380033</c:v>
                </c:pt>
                <c:pt idx="1">
                  <c:v>89.903453380033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Sanitation!$P$99:$P$100</c:f>
              <c:numCache>
                <c:formatCode>0.0</c:formatCode>
                <c:ptCount val="2"/>
                <c:pt idx="0">
                  <c:v>1.6024452001849607</c:v>
                </c:pt>
                <c:pt idx="1">
                  <c:v>1.6024452001849607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Sanitation!$Q$99:$Q$100</c:f>
              <c:numCache>
                <c:formatCode>0.0</c:formatCode>
                <c:ptCount val="2"/>
                <c:pt idx="0">
                  <c:v>8.1486649535553823</c:v>
                </c:pt>
                <c:pt idx="1">
                  <c:v>8.1486649535553823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Sanitation!$R$99:$R$100</c:f>
              <c:numCache>
                <c:formatCode>0.0</c:formatCode>
                <c:ptCount val="2"/>
                <c:pt idx="0">
                  <c:v>0.3454364662266548</c:v>
                </c:pt>
                <c:pt idx="1">
                  <c:v>0.3454364662266548</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Sanitation!$T$99:$T$100</c:f>
              <c:numCache>
                <c:formatCode>0.0</c:formatCode>
                <c:ptCount val="2"/>
                <c:pt idx="0">
                  <c:v>94.654631254508729</c:v>
                </c:pt>
                <c:pt idx="1">
                  <c:v>94.654631254508729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Sanitation!$U$99:$U$100</c:f>
              <c:numCache>
                <c:formatCode>0.0</c:formatCode>
                <c:ptCount val="2"/>
                <c:pt idx="0">
                  <c:v>1.7266867798251571</c:v>
                </c:pt>
                <c:pt idx="1">
                  <c:v>1.7266867798251571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Sanitation!$V$99:$V$100</c:f>
              <c:numCache>
                <c:formatCode>0.0</c:formatCode>
                <c:ptCount val="2"/>
                <c:pt idx="0">
                  <c:v>3.28337199350959</c:v>
                </c:pt>
                <c:pt idx="1">
                  <c:v>3.28337199350959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Sanitation!$W$99:$W$100</c:f>
              <c:numCache>
                <c:formatCode>0.0</c:formatCode>
                <c:ptCount val="2"/>
                <c:pt idx="0">
                  <c:v>0.3353099721565258</c:v>
                </c:pt>
                <c:pt idx="1">
                  <c:v>0.3353099721565258</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Sanitation!$Y$99:$Y$100</c:f>
              <c:numCache>
                <c:formatCode>0.0</c:formatCode>
                <c:ptCount val="2"/>
                <c:pt idx="0">
                  <c:v>92.348399459495553</c:v>
                </c:pt>
                <c:pt idx="1">
                  <c:v>92.348399459495553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Sanitation!$Z$99:$Z$100</c:f>
              <c:numCache>
                <c:formatCode>0.0</c:formatCode>
                <c:ptCount val="2"/>
                <c:pt idx="0">
                  <c:v>1.5144922620404497</c:v>
                </c:pt>
                <c:pt idx="1">
                  <c:v>1.5144922620404497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Sanitation!$AA$99:$AA$100</c:f>
              <c:numCache>
                <c:formatCode>0.0</c:formatCode>
                <c:ptCount val="2"/>
                <c:pt idx="0">
                  <c:v>5.8018127606984535</c:v>
                </c:pt>
                <c:pt idx="1">
                  <c:v>5.8018127606984535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Sanitation!$AB$99:$AB$100</c:f>
              <c:numCache>
                <c:formatCode>0.0</c:formatCode>
                <c:ptCount val="2"/>
                <c:pt idx="0">
                  <c:v>0.33529551776554833</c:v>
                </c:pt>
                <c:pt idx="1">
                  <c:v>0.33529551776554833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Sanitation!$E$199:$E$200</c:f>
              <c:numCache>
                <c:formatCode>0.0</c:formatCode>
                <c:ptCount val="2"/>
                <c:pt idx="0">
                  <c:v>76.314597403471126</c:v>
                </c:pt>
                <c:pt idx="1">
                  <c:v>76.314597403471126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Sanitation!$F$199:$F$200</c:f>
              <c:numCache>
                <c:formatCode>0.0</c:formatCode>
                <c:ptCount val="2"/>
                <c:pt idx="0">
                  <c:v>2.4383640638324517</c:v>
                </c:pt>
                <c:pt idx="1">
                  <c:v>2.4383640638324517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Sanitation!$G$199:$G$200</c:f>
              <c:numCache>
                <c:formatCode>0.0</c:formatCode>
                <c:ptCount val="2"/>
                <c:pt idx="0">
                  <c:v>19.971304251937482</c:v>
                </c:pt>
                <c:pt idx="1">
                  <c:v>19.971304251937482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Sanitation!$H$199:$H$200</c:f>
              <c:numCache>
                <c:formatCode>0.0</c:formatCode>
                <c:ptCount val="2"/>
                <c:pt idx="0">
                  <c:v>1.2757342807589345</c:v>
                </c:pt>
                <c:pt idx="1">
                  <c:v>1.2757342807589345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Sanitation!$J$199:$J$200</c:f>
              <c:numCache>
                <c:formatCode>0.0</c:formatCode>
                <c:ptCount val="2"/>
                <c:pt idx="0">
                  <c:v>91.424487390640877</c:v>
                </c:pt>
                <c:pt idx="1">
                  <c:v>91.424487390640877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Sanitation!$K$199:$K$200</c:f>
              <c:numCache>
                <c:formatCode>0.0</c:formatCode>
                <c:ptCount val="2"/>
                <c:pt idx="0">
                  <c:v>1.9786384712300198</c:v>
                </c:pt>
                <c:pt idx="1">
                  <c:v>1.9786384712300198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Sanitation!$L$199:$L$200</c:f>
              <c:numCache>
                <c:formatCode>0.0</c:formatCode>
                <c:ptCount val="2"/>
                <c:pt idx="0">
                  <c:v>6.4843654846677339</c:v>
                </c:pt>
                <c:pt idx="1">
                  <c:v>6.4843654846677339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Sanitation!$M$199:$M$200</c:f>
              <c:numCache>
                <c:formatCode>0.0</c:formatCode>
                <c:ptCount val="2"/>
                <c:pt idx="0">
                  <c:v>0.11250865346137849</c:v>
                </c:pt>
                <c:pt idx="1">
                  <c:v>0.11250865346137849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Sanitation!$O$199:$O$200</c:f>
              <c:numCache>
                <c:formatCode>0.0</c:formatCode>
                <c:ptCount val="2"/>
                <c:pt idx="0">
                  <c:v>95.578298423808832</c:v>
                </c:pt>
                <c:pt idx="1">
                  <c:v>95.578298423808832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Sanitation!$P$199:$P$200</c:f>
              <c:numCache>
                <c:formatCode>0.0</c:formatCode>
                <c:ptCount val="2"/>
                <c:pt idx="0">
                  <c:v>1.3413587393025441</c:v>
                </c:pt>
                <c:pt idx="1">
                  <c:v>1.3413587393025441</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Sanitation!$Q$199:$Q$200</c:f>
              <c:numCache>
                <c:formatCode>0.0</c:formatCode>
                <c:ptCount val="2"/>
                <c:pt idx="0">
                  <c:v>3.0085864001528364</c:v>
                </c:pt>
                <c:pt idx="1">
                  <c:v>3.0085864001528364</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Sanitation!$R$199:$R$200</c:f>
              <c:numCache>
                <c:formatCode>0.0</c:formatCode>
                <c:ptCount val="2"/>
                <c:pt idx="0">
                  <c:v>7.1756436735777779E-2</c:v>
                </c:pt>
                <c:pt idx="1">
                  <c:v>7.1756436735777779E-2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Sanitation!$T$199:$T$200</c:f>
              <c:numCache>
                <c:formatCode>0.0</c:formatCode>
                <c:ptCount val="2"/>
                <c:pt idx="0">
                  <c:v>97.219150292698487</c:v>
                </c:pt>
                <c:pt idx="1">
                  <c:v>97.219150292698487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Sanitation!$U$199:$U$200</c:f>
              <c:numCache>
                <c:formatCode>0.0</c:formatCode>
                <c:ptCount val="2"/>
                <c:pt idx="0">
                  <c:v>1.6829390335184926</c:v>
                </c:pt>
                <c:pt idx="1">
                  <c:v>1.6829390335184926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Sanitation!$V$199:$V$200</c:f>
              <c:numCache>
                <c:formatCode>0.0</c:formatCode>
                <c:ptCount val="2"/>
                <c:pt idx="0">
                  <c:v>1.0979106737830193</c:v>
                </c:pt>
                <c:pt idx="1">
                  <c:v>1.0979106737830193</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Sanitation!$Y$199:$Y$200</c:f>
              <c:numCache>
                <c:formatCode>0.0</c:formatCode>
                <c:ptCount val="2"/>
                <c:pt idx="0">
                  <c:v>97.691446664395642</c:v>
                </c:pt>
                <c:pt idx="1">
                  <c:v>97.691446664395642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Sanitation!$Z$199:$Z$200</c:f>
              <c:numCache>
                <c:formatCode>0.0</c:formatCode>
                <c:ptCount val="2"/>
                <c:pt idx="0">
                  <c:v>1.1653329601789504</c:v>
                </c:pt>
                <c:pt idx="1">
                  <c:v>1.1653329601789504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Sanitation!$AA$199:$AA$200</c:f>
              <c:numCache>
                <c:formatCode>0.0</c:formatCode>
                <c:ptCount val="2"/>
                <c:pt idx="0">
                  <c:v>1.1432203754254147</c:v>
                </c:pt>
                <c:pt idx="1">
                  <c:v>1.1432203754254147</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81.542481912065881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12.513889879071725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5.9436282088623997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83.046204416437391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9.9076640653924795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7.0461315181701361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82.298166049444887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11.328706664024644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6.3731272865303294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87.319864426320464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8.2869250242897756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4.3932105493897264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88.237354753122048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9.6224528816412622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2.1401923652366071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85.865572585794851</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9.6669572125589394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4.4674702016463126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83.635784497718177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8.80485132389272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7.5593641783891163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90.796887435681242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6.4238014891850836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2.7793110751337848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94.471357774232757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4.5068491587627708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1.021793067004523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95.054403471120537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3.6876406191922686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1.2579559096872526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83.552891459679998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8.149409888675379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8.2976986516445894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90.9214548290403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6.0083809576576117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3.0701642133020659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93.374610493935833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5.4765850262570837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1.1488044798070931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96.20446959522107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3.0996983894072674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0.69583201537172368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98.028245870669934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1.6167632298486643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0.35499089948141893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90.745462269010758</c:v>
                </c:pt>
                <c:pt idx="1">
                  <c:v>92.825053314012379</c:v>
                </c:pt>
                <c:pt idx="2">
                  <c:v>92.41408007343469</c:v>
                </c:pt>
                <c:pt idx="3">
                  <c:v>96.329995221725113</c:v>
                </c:pt>
                <c:pt idx="4">
                  <c:v>98.829594203332974</c:v>
                </c:pt>
              </c:numCache>
            </c:numRef>
          </c:val>
          <c:extLst>
            <c:ext xmlns:c16="http://schemas.microsoft.com/office/drawing/2014/chart" uri="{C3380CC4-5D6E-409C-BE32-E72D297353CC}">
              <c16:uniqueId val="{00000000-5F94-4A1E-A2CB-6F4AE6C4827E}"/>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1.9055523914169203</c:v>
                </c:pt>
                <c:pt idx="1">
                  <c:v>1.4077382105291725</c:v>
                </c:pt>
                <c:pt idx="2">
                  <c:v>2.3404469697132906</c:v>
                </c:pt>
                <c:pt idx="3">
                  <c:v>0.46613050252148575</c:v>
                </c:pt>
                <c:pt idx="4">
                  <c:v>0</c:v>
                </c:pt>
              </c:numCache>
            </c:numRef>
          </c:val>
          <c:extLst>
            <c:ext xmlns:c16="http://schemas.microsoft.com/office/drawing/2014/chart" uri="{C3380CC4-5D6E-409C-BE32-E72D297353CC}">
              <c16:uniqueId val="{00000001-5F94-4A1E-A2CB-6F4AE6C4827E}"/>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6.0166485407813219</c:v>
                </c:pt>
                <c:pt idx="1">
                  <c:v>4.670242917459742</c:v>
                </c:pt>
                <c:pt idx="2">
                  <c:v>4.3310740893636828</c:v>
                </c:pt>
                <c:pt idx="3">
                  <c:v>3.1834014327641382</c:v>
                </c:pt>
                <c:pt idx="4">
                  <c:v>0.50283910120368058</c:v>
                </c:pt>
              </c:numCache>
            </c:numRef>
          </c:val>
          <c:extLst>
            <c:ext xmlns:c16="http://schemas.microsoft.com/office/drawing/2014/chart" uri="{C3380CC4-5D6E-409C-BE32-E72D297353CC}">
              <c16:uniqueId val="{00000002-5F94-4A1E-A2CB-6F4AE6C4827E}"/>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1.3323367987910697</c:v>
                </c:pt>
                <c:pt idx="1">
                  <c:v>1.0969655579986415</c:v>
                </c:pt>
                <c:pt idx="2">
                  <c:v>0.91439886748826293</c:v>
                </c:pt>
                <c:pt idx="3">
                  <c:v>2.0472842989281759E-2</c:v>
                </c:pt>
                <c:pt idx="4">
                  <c:v>0.66756669546332315</c:v>
                </c:pt>
              </c:numCache>
            </c:numRef>
          </c:val>
          <c:extLst>
            <c:ext xmlns:c16="http://schemas.microsoft.com/office/drawing/2014/chart" uri="{C3380CC4-5D6E-409C-BE32-E72D297353CC}">
              <c16:uniqueId val="{00000003-5F94-4A1E-A2CB-6F4AE6C4827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MICS19!$R$15:$AG$15</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MICS19!$R$18:$AG$18</c:f>
              <c:numCache>
                <c:formatCode>###0.0</c:formatCode>
                <c:ptCount val="16"/>
                <c:pt idx="0">
                  <c:v>96.62631974665706</c:v>
                </c:pt>
                <c:pt idx="1">
                  <c:v>99.609963461285616</c:v>
                </c:pt>
                <c:pt idx="2">
                  <c:v>98.541301006324687</c:v>
                </c:pt>
                <c:pt idx="3">
                  <c:v>97.525905811700127</c:v>
                </c:pt>
                <c:pt idx="4">
                  <c:v>92.859823301140594</c:v>
                </c:pt>
                <c:pt idx="5">
                  <c:v>97.469471374908522</c:v>
                </c:pt>
                <c:pt idx="6">
                  <c:v>92.953192976706831</c:v>
                </c:pt>
                <c:pt idx="7">
                  <c:v>100</c:v>
                </c:pt>
                <c:pt idx="8">
                  <c:v>99.723920499852213</c:v>
                </c:pt>
                <c:pt idx="9">
                  <c:v>93.504455447566556</c:v>
                </c:pt>
                <c:pt idx="10">
                  <c:v>99.69939402831794</c:v>
                </c:pt>
                <c:pt idx="11">
                  <c:v>99.863818836923329</c:v>
                </c:pt>
                <c:pt idx="12">
                  <c:v>97.552249165884703</c:v>
                </c:pt>
                <c:pt idx="13">
                  <c:v>97.761524009118745</c:v>
                </c:pt>
                <c:pt idx="14">
                  <c:v>94.232689405438734</c:v>
                </c:pt>
                <c:pt idx="15">
                  <c:v>96.934284496848562</c:v>
                </c:pt>
              </c:numCache>
            </c:numRef>
          </c:val>
          <c:extLst>
            <c:ext xmlns:c16="http://schemas.microsoft.com/office/drawing/2014/chart" uri="{C3380CC4-5D6E-409C-BE32-E72D297353CC}">
              <c16:uniqueId val="{00000000-2307-456A-B802-FED8CFFAE8CC}"/>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MICS19!$R$15:$AG$15</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MICS19!$R$19:$AG$19</c:f>
              <c:numCache>
                <c:formatCode>###0.0</c:formatCode>
                <c:ptCount val="16"/>
                <c:pt idx="0">
                  <c:v>0</c:v>
                </c:pt>
                <c:pt idx="1">
                  <c:v>4.4312635937810603E-2</c:v>
                </c:pt>
                <c:pt idx="2">
                  <c:v>0.80441537382184203</c:v>
                </c:pt>
                <c:pt idx="3">
                  <c:v>0.63586476558642058</c:v>
                </c:pt>
                <c:pt idx="4">
                  <c:v>1.0621448399044835</c:v>
                </c:pt>
                <c:pt idx="5">
                  <c:v>9.1983043056785369E-2</c:v>
                </c:pt>
                <c:pt idx="6">
                  <c:v>1.481713023923261</c:v>
                </c:pt>
                <c:pt idx="7">
                  <c:v>0</c:v>
                </c:pt>
                <c:pt idx="8">
                  <c:v>1.7644674496211668E-2</c:v>
                </c:pt>
                <c:pt idx="9">
                  <c:v>0.89803259141482183</c:v>
                </c:pt>
                <c:pt idx="10">
                  <c:v>0</c:v>
                </c:pt>
                <c:pt idx="11">
                  <c:v>8.0618166325497856E-2</c:v>
                </c:pt>
                <c:pt idx="12">
                  <c:v>0.20834795081870319</c:v>
                </c:pt>
                <c:pt idx="13">
                  <c:v>0.80742731094565778</c:v>
                </c:pt>
                <c:pt idx="14">
                  <c:v>1.9864538515244914</c:v>
                </c:pt>
                <c:pt idx="15">
                  <c:v>1.4446091341002134</c:v>
                </c:pt>
              </c:numCache>
            </c:numRef>
          </c:val>
          <c:extLst>
            <c:ext xmlns:c16="http://schemas.microsoft.com/office/drawing/2014/chart" uri="{C3380CC4-5D6E-409C-BE32-E72D297353CC}">
              <c16:uniqueId val="{00000001-2307-456A-B802-FED8CFFAE8CC}"/>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MICS19!$R$15:$AG$15</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MICS19!$R$20:$AG$20</c:f>
              <c:numCache>
                <c:formatCode>###0.0</c:formatCode>
                <c:ptCount val="16"/>
                <c:pt idx="0">
                  <c:v>0.8375118495047309</c:v>
                </c:pt>
                <c:pt idx="1">
                  <c:v>0.34572390277654763</c:v>
                </c:pt>
                <c:pt idx="2">
                  <c:v>0.65428361985348316</c:v>
                </c:pt>
                <c:pt idx="3">
                  <c:v>1.8382294227134242</c:v>
                </c:pt>
                <c:pt idx="4">
                  <c:v>4.2983537952337443</c:v>
                </c:pt>
                <c:pt idx="5">
                  <c:v>1.4884120270033456</c:v>
                </c:pt>
                <c:pt idx="6">
                  <c:v>5.4599308862547291</c:v>
                </c:pt>
                <c:pt idx="7">
                  <c:v>0</c:v>
                </c:pt>
                <c:pt idx="8">
                  <c:v>0.25843482565159681</c:v>
                </c:pt>
                <c:pt idx="9">
                  <c:v>5.5975119610186166</c:v>
                </c:pt>
                <c:pt idx="10">
                  <c:v>0.30060597168207298</c:v>
                </c:pt>
                <c:pt idx="11">
                  <c:v>5.5562996751170927E-2</c:v>
                </c:pt>
                <c:pt idx="12">
                  <c:v>0.59787621138016933</c:v>
                </c:pt>
                <c:pt idx="13">
                  <c:v>1.4310486799356088</c:v>
                </c:pt>
                <c:pt idx="14">
                  <c:v>3.638465728364034</c:v>
                </c:pt>
                <c:pt idx="15">
                  <c:v>1.6211063690512215</c:v>
                </c:pt>
              </c:numCache>
            </c:numRef>
          </c:val>
          <c:extLst>
            <c:ext xmlns:c16="http://schemas.microsoft.com/office/drawing/2014/chart" uri="{C3380CC4-5D6E-409C-BE32-E72D297353CC}">
              <c16:uniqueId val="{00000002-2307-456A-B802-FED8CFFAE8CC}"/>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MICS19!$R$15:$AG$15</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MICS19!$R$21:$AG$21</c:f>
              <c:numCache>
                <c:formatCode>###0.0</c:formatCode>
                <c:ptCount val="16"/>
                <c:pt idx="0">
                  <c:v>2.5361684038380865</c:v>
                </c:pt>
                <c:pt idx="1">
                  <c:v>0</c:v>
                </c:pt>
                <c:pt idx="2">
                  <c:v>0</c:v>
                </c:pt>
                <c:pt idx="3">
                  <c:v>0</c:v>
                </c:pt>
                <c:pt idx="4">
                  <c:v>1.7796780637212117</c:v>
                </c:pt>
                <c:pt idx="5">
                  <c:v>0.95013355503133468</c:v>
                </c:pt>
                <c:pt idx="6">
                  <c:v>0.10516311311518592</c:v>
                </c:pt>
                <c:pt idx="7">
                  <c:v>0</c:v>
                </c:pt>
                <c:pt idx="8">
                  <c:v>0</c:v>
                </c:pt>
                <c:pt idx="9">
                  <c:v>0</c:v>
                </c:pt>
                <c:pt idx="10">
                  <c:v>0</c:v>
                </c:pt>
                <c:pt idx="11">
                  <c:v>0</c:v>
                </c:pt>
                <c:pt idx="12">
                  <c:v>1.6415266719164101</c:v>
                </c:pt>
                <c:pt idx="13">
                  <c:v>0</c:v>
                </c:pt>
                <c:pt idx="14">
                  <c:v>0.14239101467274287</c:v>
                </c:pt>
                <c:pt idx="15">
                  <c:v>0</c:v>
                </c:pt>
              </c:numCache>
            </c:numRef>
          </c:val>
          <c:extLst>
            <c:ext xmlns:c16="http://schemas.microsoft.com/office/drawing/2014/chart" uri="{C3380CC4-5D6E-409C-BE32-E72D297353CC}">
              <c16:uniqueId val="{00000003-2307-456A-B802-FED8CFFAE8C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95.6091925444737</c:v>
                </c:pt>
                <c:pt idx="1">
                  <c:v>95.69711021072807</c:v>
                </c:pt>
                <c:pt idx="2">
                  <c:v>98.055376018887827</c:v>
                </c:pt>
                <c:pt idx="3">
                  <c:v>98.895612713250969</c:v>
                </c:pt>
                <c:pt idx="4">
                  <c:v>97.623808188569257</c:v>
                </c:pt>
              </c:numCache>
            </c:numRef>
          </c:val>
          <c:extLst>
            <c:ext xmlns:c16="http://schemas.microsoft.com/office/drawing/2014/chart" uri="{C3380CC4-5D6E-409C-BE32-E72D297353CC}">
              <c16:uniqueId val="{00000000-804D-4526-A20E-CE6F708A20B6}"/>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1.0127587647121592</c:v>
                </c:pt>
                <c:pt idx="1">
                  <c:v>0.64737378229534237</c:v>
                </c:pt>
                <c:pt idx="2">
                  <c:v>0.81360299315331908</c:v>
                </c:pt>
                <c:pt idx="3">
                  <c:v>0.14177840397646493</c:v>
                </c:pt>
                <c:pt idx="4">
                  <c:v>0.5917211664605061</c:v>
                </c:pt>
              </c:numCache>
            </c:numRef>
          </c:val>
          <c:extLst>
            <c:ext xmlns:c16="http://schemas.microsoft.com/office/drawing/2014/chart" uri="{C3380CC4-5D6E-409C-BE32-E72D297353CC}">
              <c16:uniqueId val="{00000001-804D-4526-A20E-CE6F708A20B6}"/>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2.7567083264614971</c:v>
                </c:pt>
                <c:pt idx="1">
                  <c:v>3.0318984754293741</c:v>
                </c:pt>
                <c:pt idx="2">
                  <c:v>0.89816388820700666</c:v>
                </c:pt>
                <c:pt idx="3">
                  <c:v>0.77808017798652673</c:v>
                </c:pt>
                <c:pt idx="4">
                  <c:v>1.6608284369383202</c:v>
                </c:pt>
              </c:numCache>
            </c:numRef>
          </c:val>
          <c:extLst>
            <c:ext xmlns:c16="http://schemas.microsoft.com/office/drawing/2014/chart" uri="{C3380CC4-5D6E-409C-BE32-E72D297353CC}">
              <c16:uniqueId val="{00000002-804D-4526-A20E-CE6F708A20B6}"/>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0.62134036435265871</c:v>
                </c:pt>
                <c:pt idx="1">
                  <c:v>0.6236175315472694</c:v>
                </c:pt>
                <c:pt idx="2">
                  <c:v>0.23285709975184493</c:v>
                </c:pt>
                <c:pt idx="3">
                  <c:v>0.18452870478600647</c:v>
                </c:pt>
                <c:pt idx="4">
                  <c:v>0.12364220803198014</c:v>
                </c:pt>
              </c:numCache>
            </c:numRef>
          </c:val>
          <c:extLst>
            <c:ext xmlns:c16="http://schemas.microsoft.com/office/drawing/2014/chart" uri="{C3380CC4-5D6E-409C-BE32-E72D297353CC}">
              <c16:uniqueId val="{00000003-804D-4526-A20E-CE6F708A20B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MICS19!$R$121:$AG$121</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MICS19!$R$124:$AG$124</c:f>
              <c:numCache>
                <c:formatCode>###0.0</c:formatCode>
                <c:ptCount val="16"/>
                <c:pt idx="0">
                  <c:v>96.788179294719839</c:v>
                </c:pt>
                <c:pt idx="1">
                  <c:v>92.237315317220379</c:v>
                </c:pt>
                <c:pt idx="2">
                  <c:v>85.821256686856984</c:v>
                </c:pt>
                <c:pt idx="3">
                  <c:v>92.756063194197139</c:v>
                </c:pt>
                <c:pt idx="4">
                  <c:v>74.730477897468532</c:v>
                </c:pt>
                <c:pt idx="5">
                  <c:v>71.076827875288501</c:v>
                </c:pt>
                <c:pt idx="6">
                  <c:v>83.635198563114855</c:v>
                </c:pt>
                <c:pt idx="7">
                  <c:v>98.09499442461852</c:v>
                </c:pt>
                <c:pt idx="8">
                  <c:v>98.665360169159968</c:v>
                </c:pt>
                <c:pt idx="9">
                  <c:v>65.952160898430165</c:v>
                </c:pt>
                <c:pt idx="10">
                  <c:v>87.324252607800616</c:v>
                </c:pt>
                <c:pt idx="11">
                  <c:v>95.658706250411512</c:v>
                </c:pt>
                <c:pt idx="12">
                  <c:v>90.006071489735632</c:v>
                </c:pt>
                <c:pt idx="13">
                  <c:v>87.484604664371048</c:v>
                </c:pt>
                <c:pt idx="14">
                  <c:v>71.622312306413434</c:v>
                </c:pt>
                <c:pt idx="15">
                  <c:v>92.441771896339091</c:v>
                </c:pt>
              </c:numCache>
            </c:numRef>
          </c:val>
          <c:extLst>
            <c:ext xmlns:c16="http://schemas.microsoft.com/office/drawing/2014/chart" uri="{C3380CC4-5D6E-409C-BE32-E72D297353CC}">
              <c16:uniqueId val="{00000000-D686-43E1-BE2C-42FF10187A55}"/>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MICS19!$R$121:$AG$121</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MICS19!$R$125:$AG$125</c:f>
              <c:numCache>
                <c:formatCode>###0.0</c:formatCode>
                <c:ptCount val="16"/>
                <c:pt idx="0">
                  <c:v>0.36573382983366909</c:v>
                </c:pt>
                <c:pt idx="1">
                  <c:v>1.4932253642327553</c:v>
                </c:pt>
                <c:pt idx="2">
                  <c:v>0.45394978083231552</c:v>
                </c:pt>
                <c:pt idx="3">
                  <c:v>0.2465786447265669</c:v>
                </c:pt>
                <c:pt idx="4">
                  <c:v>1.0703478558778279</c:v>
                </c:pt>
                <c:pt idx="5">
                  <c:v>0.73328194901643062</c:v>
                </c:pt>
                <c:pt idx="6">
                  <c:v>4.2617564216320307</c:v>
                </c:pt>
                <c:pt idx="7">
                  <c:v>0</c:v>
                </c:pt>
                <c:pt idx="8">
                  <c:v>5.5243225648366305E-2</c:v>
                </c:pt>
                <c:pt idx="9">
                  <c:v>3.4356440437626556</c:v>
                </c:pt>
                <c:pt idx="10">
                  <c:v>9.8185934534849189</c:v>
                </c:pt>
                <c:pt idx="11">
                  <c:v>1.330019021328068</c:v>
                </c:pt>
                <c:pt idx="12">
                  <c:v>3.3112642274275017</c:v>
                </c:pt>
                <c:pt idx="13">
                  <c:v>1.5344903887947061</c:v>
                </c:pt>
                <c:pt idx="14">
                  <c:v>2.0275891057106534</c:v>
                </c:pt>
                <c:pt idx="15">
                  <c:v>0.3030695851123511</c:v>
                </c:pt>
              </c:numCache>
            </c:numRef>
          </c:val>
          <c:extLst>
            <c:ext xmlns:c16="http://schemas.microsoft.com/office/drawing/2014/chart" uri="{C3380CC4-5D6E-409C-BE32-E72D297353CC}">
              <c16:uniqueId val="{00000001-D686-43E1-BE2C-42FF10187A55}"/>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MICS19!$R$121:$AG$121</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MICS19!$R$126:$AG$126</c:f>
              <c:numCache>
                <c:formatCode>###0.0</c:formatCode>
                <c:ptCount val="16"/>
                <c:pt idx="0">
                  <c:v>2.5748644733831427</c:v>
                </c:pt>
                <c:pt idx="1">
                  <c:v>5.6732080668144276</c:v>
                </c:pt>
                <c:pt idx="2">
                  <c:v>12.754827342542679</c:v>
                </c:pt>
                <c:pt idx="3">
                  <c:v>6.7028551905487621</c:v>
                </c:pt>
                <c:pt idx="4">
                  <c:v>23.416109927060162</c:v>
                </c:pt>
                <c:pt idx="5">
                  <c:v>28.066228029005462</c:v>
                </c:pt>
                <c:pt idx="6">
                  <c:v>11.453950915879735</c:v>
                </c:pt>
                <c:pt idx="7">
                  <c:v>0.11437951201334728</c:v>
                </c:pt>
                <c:pt idx="8">
                  <c:v>1.2198326080013784</c:v>
                </c:pt>
                <c:pt idx="9">
                  <c:v>29.803989184521019</c:v>
                </c:pt>
                <c:pt idx="10">
                  <c:v>1.7277346563465115</c:v>
                </c:pt>
                <c:pt idx="11">
                  <c:v>2.5378585116724568</c:v>
                </c:pt>
                <c:pt idx="12">
                  <c:v>6.086799160886601</c:v>
                </c:pt>
                <c:pt idx="13">
                  <c:v>8.4154882490970557</c:v>
                </c:pt>
                <c:pt idx="14">
                  <c:v>26.145711070949123</c:v>
                </c:pt>
                <c:pt idx="15">
                  <c:v>5.3975064673322057</c:v>
                </c:pt>
              </c:numCache>
            </c:numRef>
          </c:val>
          <c:extLst>
            <c:ext xmlns:c16="http://schemas.microsoft.com/office/drawing/2014/chart" uri="{C3380CC4-5D6E-409C-BE32-E72D297353CC}">
              <c16:uniqueId val="{00000002-D686-43E1-BE2C-42FF10187A55}"/>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MICS19!$R$121:$AG$121</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MICS19!$R$127:$AG$127</c:f>
              <c:numCache>
                <c:formatCode>###0.0</c:formatCode>
                <c:ptCount val="16"/>
                <c:pt idx="0">
                  <c:v>0.27122240206327197</c:v>
                </c:pt>
                <c:pt idx="1">
                  <c:v>0.59625125173239935</c:v>
                </c:pt>
                <c:pt idx="2">
                  <c:v>0.96996618976811522</c:v>
                </c:pt>
                <c:pt idx="3">
                  <c:v>0.29450297052752039</c:v>
                </c:pt>
                <c:pt idx="4">
                  <c:v>0.78306431959351241</c:v>
                </c:pt>
                <c:pt idx="5">
                  <c:v>0.12366214668947507</c:v>
                </c:pt>
                <c:pt idx="6">
                  <c:v>0.64909409937327334</c:v>
                </c:pt>
                <c:pt idx="7">
                  <c:v>1.7906260633681326</c:v>
                </c:pt>
                <c:pt idx="8">
                  <c:v>5.9563997190293108E-2</c:v>
                </c:pt>
                <c:pt idx="9">
                  <c:v>0.80820587328607474</c:v>
                </c:pt>
                <c:pt idx="10">
                  <c:v>1.1294192823679261</c:v>
                </c:pt>
                <c:pt idx="11">
                  <c:v>0.47341621658790251</c:v>
                </c:pt>
                <c:pt idx="12">
                  <c:v>0.59586512195023345</c:v>
                </c:pt>
                <c:pt idx="13">
                  <c:v>2.5654166977371986</c:v>
                </c:pt>
                <c:pt idx="14">
                  <c:v>0.20438751692668169</c:v>
                </c:pt>
                <c:pt idx="15">
                  <c:v>1.8576520512163506</c:v>
                </c:pt>
              </c:numCache>
            </c:numRef>
          </c:val>
          <c:extLst>
            <c:ext xmlns:c16="http://schemas.microsoft.com/office/drawing/2014/chart" uri="{C3380CC4-5D6E-409C-BE32-E72D297353CC}">
              <c16:uniqueId val="{00000003-D686-43E1-BE2C-42FF10187A5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81.542481912065881</c:v>
                </c:pt>
                <c:pt idx="1">
                  <c:v>83.046204416437391</c:v>
                </c:pt>
                <c:pt idx="2">
                  <c:v>82.298166049444887</c:v>
                </c:pt>
                <c:pt idx="3">
                  <c:v>87.319864426320464</c:v>
                </c:pt>
                <c:pt idx="4">
                  <c:v>88.237354753122048</c:v>
                </c:pt>
              </c:numCache>
            </c:numRef>
          </c:val>
          <c:extLst>
            <c:ext xmlns:c16="http://schemas.microsoft.com/office/drawing/2014/chart" uri="{C3380CC4-5D6E-409C-BE32-E72D297353CC}">
              <c16:uniqueId val="{00000000-4DD0-4C7B-9E1C-25299C7889E3}"/>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12.513889879071725</c:v>
                </c:pt>
                <c:pt idx="1">
                  <c:v>9.9076640653924795</c:v>
                </c:pt>
                <c:pt idx="2">
                  <c:v>11.328706664024644</c:v>
                </c:pt>
                <c:pt idx="3">
                  <c:v>8.2869250242897756</c:v>
                </c:pt>
                <c:pt idx="4">
                  <c:v>9.6224528816412622</c:v>
                </c:pt>
              </c:numCache>
            </c:numRef>
          </c:val>
          <c:extLst>
            <c:ext xmlns:c16="http://schemas.microsoft.com/office/drawing/2014/chart" uri="{C3380CC4-5D6E-409C-BE32-E72D297353CC}">
              <c16:uniqueId val="{00000001-4DD0-4C7B-9E1C-25299C7889E3}"/>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5.9436282088623997</c:v>
                </c:pt>
                <c:pt idx="1">
                  <c:v>7.0461315181701361</c:v>
                </c:pt>
                <c:pt idx="2">
                  <c:v>6.3731272865303294</c:v>
                </c:pt>
                <c:pt idx="3">
                  <c:v>4.3932105493897264</c:v>
                </c:pt>
                <c:pt idx="4">
                  <c:v>2.1401923652366071</c:v>
                </c:pt>
              </c:numCache>
            </c:numRef>
          </c:val>
          <c:extLst>
            <c:ext xmlns:c16="http://schemas.microsoft.com/office/drawing/2014/chart" uri="{C3380CC4-5D6E-409C-BE32-E72D297353CC}">
              <c16:uniqueId val="{00000002-4DD0-4C7B-9E1C-25299C7889E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MICS19!$R$221:$AG$221</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MICS19!$R$222:$AG$222</c:f>
              <c:numCache>
                <c:formatCode>###0.0</c:formatCode>
                <c:ptCount val="16"/>
                <c:pt idx="0">
                  <c:v>97.939816445476751</c:v>
                </c:pt>
                <c:pt idx="1">
                  <c:v>89.580881333561251</c:v>
                </c:pt>
                <c:pt idx="2">
                  <c:v>91.90553875379149</c:v>
                </c:pt>
                <c:pt idx="3">
                  <c:v>90.157578530982377</c:v>
                </c:pt>
                <c:pt idx="4">
                  <c:v>89.733287520512434</c:v>
                </c:pt>
                <c:pt idx="5">
                  <c:v>88.575559821699926</c:v>
                </c:pt>
                <c:pt idx="6">
                  <c:v>92.482800814479091</c:v>
                </c:pt>
                <c:pt idx="7">
                  <c:v>100</c:v>
                </c:pt>
                <c:pt idx="8">
                  <c:v>95.865731073680323</c:v>
                </c:pt>
                <c:pt idx="9">
                  <c:v>90.136602243058121</c:v>
                </c:pt>
                <c:pt idx="10">
                  <c:v>74.835115865810238</c:v>
                </c:pt>
                <c:pt idx="11">
                  <c:v>94.603070015775131</c:v>
                </c:pt>
                <c:pt idx="12">
                  <c:v>78.155322068437599</c:v>
                </c:pt>
                <c:pt idx="13">
                  <c:v>93.809449470140294</c:v>
                </c:pt>
                <c:pt idx="14">
                  <c:v>87.983798492254181</c:v>
                </c:pt>
                <c:pt idx="15">
                  <c:v>90.18810777940989</c:v>
                </c:pt>
              </c:numCache>
            </c:numRef>
          </c:val>
          <c:extLst>
            <c:ext xmlns:c16="http://schemas.microsoft.com/office/drawing/2014/chart" uri="{C3380CC4-5D6E-409C-BE32-E72D297353CC}">
              <c16:uniqueId val="{00000000-815E-41F0-8478-6011B32E0562}"/>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MICS19!$R$221:$AG$221</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MICS19!$R$223:$AG$223</c:f>
              <c:numCache>
                <c:formatCode>###0.0</c:formatCode>
                <c:ptCount val="16"/>
                <c:pt idx="0">
                  <c:v>1.8647174877119901</c:v>
                </c:pt>
                <c:pt idx="1">
                  <c:v>5.0922865066399687</c:v>
                </c:pt>
                <c:pt idx="2">
                  <c:v>4.1244654423903011</c:v>
                </c:pt>
                <c:pt idx="3">
                  <c:v>5.0648393452313849</c:v>
                </c:pt>
                <c:pt idx="4">
                  <c:v>7.8645886913551744</c:v>
                </c:pt>
                <c:pt idx="5">
                  <c:v>7.8324941045120919</c:v>
                </c:pt>
                <c:pt idx="6">
                  <c:v>5.20310319332697</c:v>
                </c:pt>
                <c:pt idx="7">
                  <c:v>0</c:v>
                </c:pt>
                <c:pt idx="8">
                  <c:v>2.4906176303609708</c:v>
                </c:pt>
                <c:pt idx="9">
                  <c:v>6.3810115042869651</c:v>
                </c:pt>
                <c:pt idx="10">
                  <c:v>20.773713165773184</c:v>
                </c:pt>
                <c:pt idx="11">
                  <c:v>4.8368976420978331</c:v>
                </c:pt>
                <c:pt idx="12">
                  <c:v>10.589197758689814</c:v>
                </c:pt>
                <c:pt idx="13">
                  <c:v>3.1439155619163861</c:v>
                </c:pt>
                <c:pt idx="14">
                  <c:v>6.5498135044729349</c:v>
                </c:pt>
                <c:pt idx="15">
                  <c:v>8.9924055400366587</c:v>
                </c:pt>
              </c:numCache>
            </c:numRef>
          </c:val>
          <c:extLst>
            <c:ext xmlns:c16="http://schemas.microsoft.com/office/drawing/2014/chart" uri="{C3380CC4-5D6E-409C-BE32-E72D297353CC}">
              <c16:uniqueId val="{00000001-815E-41F0-8478-6011B32E0562}"/>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MICS19!$R$221:$AG$221</c:f>
              <c:strCache>
                <c:ptCount val="16"/>
                <c:pt idx="0">
                  <c:v>Artemisa</c:v>
                </c:pt>
                <c:pt idx="1">
                  <c:v>Camagüey</c:v>
                </c:pt>
                <c:pt idx="2">
                  <c:v>Ciego de Ávila</c:v>
                </c:pt>
                <c:pt idx="3">
                  <c:v>Cienfuegos</c:v>
                </c:pt>
                <c:pt idx="4">
                  <c:v>Granma</c:v>
                </c:pt>
                <c:pt idx="5">
                  <c:v>Guantánamo</c:v>
                </c:pt>
                <c:pt idx="6">
                  <c:v>Holguín</c:v>
                </c:pt>
                <c:pt idx="7">
                  <c:v>Isla de la Juventud</c:v>
                </c:pt>
                <c:pt idx="8">
                  <c:v>La Habana</c:v>
                </c:pt>
                <c:pt idx="9">
                  <c:v>Las Tunas</c:v>
                </c:pt>
                <c:pt idx="10">
                  <c:v>Matanzas</c:v>
                </c:pt>
                <c:pt idx="11">
                  <c:v>Mayabeque</c:v>
                </c:pt>
                <c:pt idx="12">
                  <c:v>Pinar del Río</c:v>
                </c:pt>
                <c:pt idx="13">
                  <c:v>Sancti Spíritus</c:v>
                </c:pt>
                <c:pt idx="14">
                  <c:v>Santiago de Cuba</c:v>
                </c:pt>
                <c:pt idx="15">
                  <c:v>Villa Clara</c:v>
                </c:pt>
              </c:strCache>
            </c:strRef>
          </c:cat>
          <c:val>
            <c:numRef>
              <c:f>MICS19!$R$224:$AG$224</c:f>
              <c:numCache>
                <c:formatCode>###0.0</c:formatCode>
                <c:ptCount val="16"/>
                <c:pt idx="0">
                  <c:v>0.19546606681119941</c:v>
                </c:pt>
                <c:pt idx="1">
                  <c:v>5.326832159798724</c:v>
                </c:pt>
                <c:pt idx="2">
                  <c:v>3.9699958038183305</c:v>
                </c:pt>
                <c:pt idx="3">
                  <c:v>4.7775821237862521</c:v>
                </c:pt>
                <c:pt idx="4">
                  <c:v>2.4021237881323505</c:v>
                </c:pt>
                <c:pt idx="5">
                  <c:v>3.5919460737878981</c:v>
                </c:pt>
                <c:pt idx="6">
                  <c:v>2.3140959921939195</c:v>
                </c:pt>
                <c:pt idx="7">
                  <c:v>0</c:v>
                </c:pt>
                <c:pt idx="8">
                  <c:v>1.6436512959587202</c:v>
                </c:pt>
                <c:pt idx="9">
                  <c:v>3.4823862526548179</c:v>
                </c:pt>
                <c:pt idx="10">
                  <c:v>4.3911709684164943</c:v>
                </c:pt>
                <c:pt idx="11">
                  <c:v>0.56003234212696507</c:v>
                </c:pt>
                <c:pt idx="12">
                  <c:v>11.255480172872586</c:v>
                </c:pt>
                <c:pt idx="13">
                  <c:v>3.0466349679433007</c:v>
                </c:pt>
                <c:pt idx="14">
                  <c:v>5.4663880032729981</c:v>
                </c:pt>
                <c:pt idx="15">
                  <c:v>0.81948668055341034</c:v>
                </c:pt>
              </c:numCache>
            </c:numRef>
          </c:val>
          <c:extLst>
            <c:ext xmlns:c16="http://schemas.microsoft.com/office/drawing/2014/chart" uri="{C3380CC4-5D6E-409C-BE32-E72D297353CC}">
              <c16:uniqueId val="{00000002-815E-41F0-8478-6011B32E056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85.865572585794851</c:v>
                </c:pt>
                <c:pt idx="1">
                  <c:v>83.635784497718177</c:v>
                </c:pt>
                <c:pt idx="2">
                  <c:v>90.796887435681242</c:v>
                </c:pt>
                <c:pt idx="3">
                  <c:v>94.471357774232757</c:v>
                </c:pt>
                <c:pt idx="4">
                  <c:v>95.054403471120537</c:v>
                </c:pt>
              </c:numCache>
            </c:numRef>
          </c:val>
          <c:extLst>
            <c:ext xmlns:c16="http://schemas.microsoft.com/office/drawing/2014/chart" uri="{C3380CC4-5D6E-409C-BE32-E72D297353CC}">
              <c16:uniqueId val="{00000000-495B-4238-91B1-090797689524}"/>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9.6669572125589394</c:v>
                </c:pt>
                <c:pt idx="1">
                  <c:v>8.80485132389272</c:v>
                </c:pt>
                <c:pt idx="2">
                  <c:v>6.4238014891850836</c:v>
                </c:pt>
                <c:pt idx="3">
                  <c:v>4.5068491587627708</c:v>
                </c:pt>
                <c:pt idx="4">
                  <c:v>3.6876406191922686</c:v>
                </c:pt>
              </c:numCache>
            </c:numRef>
          </c:val>
          <c:extLst>
            <c:ext xmlns:c16="http://schemas.microsoft.com/office/drawing/2014/chart" uri="{C3380CC4-5D6E-409C-BE32-E72D297353CC}">
              <c16:uniqueId val="{00000001-495B-4238-91B1-090797689524}"/>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4.4674702016463126</c:v>
                </c:pt>
                <c:pt idx="1">
                  <c:v>7.5593641783891163</c:v>
                </c:pt>
                <c:pt idx="2">
                  <c:v>2.7793110751337848</c:v>
                </c:pt>
                <c:pt idx="3">
                  <c:v>1.021793067004523</c:v>
                </c:pt>
                <c:pt idx="4">
                  <c:v>1.2579559096872526</c:v>
                </c:pt>
              </c:numCache>
            </c:numRef>
          </c:val>
          <c:extLst>
            <c:ext xmlns:c16="http://schemas.microsoft.com/office/drawing/2014/chart" uri="{C3380CC4-5D6E-409C-BE32-E72D297353CC}">
              <c16:uniqueId val="{00000002-495B-4238-91B1-09079768952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96.311664325476798</c:v>
                </c:pt>
                <c:pt idx="1">
                  <c:v>98.746276785280969</c:v>
                </c:pt>
                <c:pt idx="2">
                  <c:v>98.945874460272535</c:v>
                </c:pt>
                <c:pt idx="3">
                  <c:v>99.686423177511173</c:v>
                </c:pt>
                <c:pt idx="4">
                  <c:v>99.112728452234336</c:v>
                </c:pt>
              </c:numCache>
            </c:numRef>
          </c:val>
          <c:extLst>
            <c:ext xmlns:c16="http://schemas.microsoft.com/office/drawing/2014/chart" uri="{C3380CC4-5D6E-409C-BE32-E72D297353CC}">
              <c16:uniqueId val="{00000000-A1D2-426F-AE55-830FF2954949}"/>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0.6078588248393112</c:v>
                </c:pt>
                <c:pt idx="1">
                  <c:v>0.44253821082283129</c:v>
                </c:pt>
                <c:pt idx="2">
                  <c:v>0.6958157321723365</c:v>
                </c:pt>
                <c:pt idx="3">
                  <c:v>0.17101438415691433</c:v>
                </c:pt>
                <c:pt idx="4">
                  <c:v>0</c:v>
                </c:pt>
              </c:numCache>
            </c:numRef>
          </c:val>
          <c:extLst>
            <c:ext xmlns:c16="http://schemas.microsoft.com/office/drawing/2014/chart" uri="{C3380CC4-5D6E-409C-BE32-E72D297353CC}">
              <c16:uniqueId val="{00000001-A1D2-426F-AE55-830FF2954949}"/>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2.5660986760575297</c:v>
                </c:pt>
                <c:pt idx="1">
                  <c:v>0.61464914141518223</c:v>
                </c:pt>
                <c:pt idx="2">
                  <c:v>0.35830980755513986</c:v>
                </c:pt>
                <c:pt idx="3">
                  <c:v>0.14256243833193474</c:v>
                </c:pt>
                <c:pt idx="4">
                  <c:v>0.8872715477657056</c:v>
                </c:pt>
              </c:numCache>
            </c:numRef>
          </c:val>
          <c:extLst>
            <c:ext xmlns:c16="http://schemas.microsoft.com/office/drawing/2014/chart" uri="{C3380CC4-5D6E-409C-BE32-E72D297353CC}">
              <c16:uniqueId val="{00000002-A1D2-426F-AE55-830FF2954949}"/>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0.51437817362632421</c:v>
                </c:pt>
                <c:pt idx="1">
                  <c:v>0.19653586248102639</c:v>
                </c:pt>
                <c:pt idx="2">
                  <c:v>0</c:v>
                </c:pt>
                <c:pt idx="3">
                  <c:v>0</c:v>
                </c:pt>
                <c:pt idx="4">
                  <c:v>0</c:v>
                </c:pt>
              </c:numCache>
            </c:numRef>
          </c:val>
          <c:extLst>
            <c:ext xmlns:c16="http://schemas.microsoft.com/office/drawing/2014/chart" uri="{C3380CC4-5D6E-409C-BE32-E72D297353CC}">
              <c16:uniqueId val="{00000003-A1D2-426F-AE55-830FF295494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76.260490375283581</c:v>
                </c:pt>
                <c:pt idx="1">
                  <c:v>91.400127975030202</c:v>
                </c:pt>
                <c:pt idx="2">
                  <c:v>95.578026736369779</c:v>
                </c:pt>
                <c:pt idx="3">
                  <c:v>97.217044798521755</c:v>
                </c:pt>
                <c:pt idx="4">
                  <c:v>97.689418753143201</c:v>
                </c:pt>
              </c:numCache>
            </c:numRef>
          </c:val>
          <c:extLst>
            <c:ext xmlns:c16="http://schemas.microsoft.com/office/drawing/2014/chart" uri="{C3380CC4-5D6E-409C-BE32-E72D297353CC}">
              <c16:uniqueId val="{00000000-FA96-46D7-A251-B422BB945E67}"/>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2.4366352643940545</c:v>
                </c:pt>
                <c:pt idx="1">
                  <c:v>1.9781112768399862</c:v>
                </c:pt>
                <c:pt idx="2">
                  <c:v>1.3413549264043485</c:v>
                </c:pt>
                <c:pt idx="3">
                  <c:v>1.6829025857782576</c:v>
                </c:pt>
                <c:pt idx="4">
                  <c:v>1.1653087698132172</c:v>
                </c:pt>
              </c:numCache>
            </c:numRef>
          </c:val>
          <c:extLst>
            <c:ext xmlns:c16="http://schemas.microsoft.com/office/drawing/2014/chart" uri="{C3380CC4-5D6E-409C-BE32-E72D297353CC}">
              <c16:uniqueId val="{00000001-FA96-46D7-A251-B422BB945E67}"/>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20.027140079563509</c:v>
                </c:pt>
                <c:pt idx="1">
                  <c:v>6.5092520946684438</c:v>
                </c:pt>
                <c:pt idx="2">
                  <c:v>3.0088619004900856</c:v>
                </c:pt>
                <c:pt idx="3">
                  <c:v>1.1000526156999983</c:v>
                </c:pt>
                <c:pt idx="4">
                  <c:v>1.1452724770435943</c:v>
                </c:pt>
              </c:numCache>
            </c:numRef>
          </c:val>
          <c:extLst>
            <c:ext xmlns:c16="http://schemas.microsoft.com/office/drawing/2014/chart" uri="{C3380CC4-5D6E-409C-BE32-E72D297353CC}">
              <c16:uniqueId val="{00000002-FA96-46D7-A251-B422BB945E67}"/>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1.2757342807589345</c:v>
                </c:pt>
                <c:pt idx="1">
                  <c:v>0.11250865346137849</c:v>
                </c:pt>
                <c:pt idx="2">
                  <c:v>7.1756436735777779E-2</c:v>
                </c:pt>
                <c:pt idx="3">
                  <c:v>0</c:v>
                </c:pt>
                <c:pt idx="4">
                  <c:v>0</c:v>
                </c:pt>
              </c:numCache>
            </c:numRef>
          </c:val>
          <c:extLst>
            <c:ext xmlns:c16="http://schemas.microsoft.com/office/drawing/2014/chart" uri="{C3380CC4-5D6E-409C-BE32-E72D297353CC}">
              <c16:uniqueId val="{00000003-FA96-46D7-A251-B422BB945E6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83.552891459679998</c:v>
                </c:pt>
                <c:pt idx="1">
                  <c:v>90.9214548290403</c:v>
                </c:pt>
                <c:pt idx="2">
                  <c:v>93.374610493935833</c:v>
                </c:pt>
                <c:pt idx="3">
                  <c:v>96.20446959522107</c:v>
                </c:pt>
                <c:pt idx="4">
                  <c:v>98.028245870669934</c:v>
                </c:pt>
              </c:numCache>
            </c:numRef>
          </c:val>
          <c:extLst>
            <c:ext xmlns:c16="http://schemas.microsoft.com/office/drawing/2014/chart" uri="{C3380CC4-5D6E-409C-BE32-E72D297353CC}">
              <c16:uniqueId val="{00000000-D30F-4406-8F5E-1517DA4C0E1E}"/>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8.149409888675379</c:v>
                </c:pt>
                <c:pt idx="1">
                  <c:v>6.0083809576576117</c:v>
                </c:pt>
                <c:pt idx="2">
                  <c:v>5.4765850262570837</c:v>
                </c:pt>
                <c:pt idx="3">
                  <c:v>3.0996983894072674</c:v>
                </c:pt>
                <c:pt idx="4">
                  <c:v>1.6167632298486643</c:v>
                </c:pt>
              </c:numCache>
            </c:numRef>
          </c:val>
          <c:extLst>
            <c:ext xmlns:c16="http://schemas.microsoft.com/office/drawing/2014/chart" uri="{C3380CC4-5D6E-409C-BE32-E72D297353CC}">
              <c16:uniqueId val="{00000001-D30F-4406-8F5E-1517DA4C0E1E}"/>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8.2976986516445894</c:v>
                </c:pt>
                <c:pt idx="1">
                  <c:v>3.0701642133020659</c:v>
                </c:pt>
                <c:pt idx="2">
                  <c:v>1.1488044798070931</c:v>
                </c:pt>
                <c:pt idx="3">
                  <c:v>0.69583201537172368</c:v>
                </c:pt>
                <c:pt idx="4">
                  <c:v>0.35499089948141893</c:v>
                </c:pt>
              </c:numCache>
            </c:numRef>
          </c:val>
          <c:extLst>
            <c:ext xmlns:c16="http://schemas.microsoft.com/office/drawing/2014/chart" uri="{C3380CC4-5D6E-409C-BE32-E72D297353CC}">
              <c16:uniqueId val="{00000002-D30F-4406-8F5E-1517DA4C0E1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83.29870869791047</c:v>
                </c:pt>
                <c:pt idx="1">
                  <c:v>73.905453590866969</c:v>
                </c:pt>
                <c:pt idx="2">
                  <c:v>89.883319314174472</c:v>
                </c:pt>
                <c:pt idx="3">
                  <c:v>94.649562665455662</c:v>
                </c:pt>
                <c:pt idx="4">
                  <c:v>92.335551437610178</c:v>
                </c:pt>
              </c:numCache>
            </c:numRef>
          </c:val>
          <c:extLst>
            <c:ext xmlns:c16="http://schemas.microsoft.com/office/drawing/2014/chart" uri="{C3380CC4-5D6E-409C-BE32-E72D297353CC}">
              <c16:uniqueId val="{00000000-5A28-4251-BADC-FD6D683B1CD6}"/>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2.7111793282824355</c:v>
                </c:pt>
                <c:pt idx="1">
                  <c:v>2.7972258417036988</c:v>
                </c:pt>
                <c:pt idx="2">
                  <c:v>1.6020863292408509</c:v>
                </c:pt>
                <c:pt idx="3">
                  <c:v>1.726594318784479</c:v>
                </c:pt>
                <c:pt idx="4">
                  <c:v>1.5142815574712289</c:v>
                </c:pt>
              </c:numCache>
            </c:numRef>
          </c:val>
          <c:extLst>
            <c:ext xmlns:c16="http://schemas.microsoft.com/office/drawing/2014/chart" uri="{C3380CC4-5D6E-409C-BE32-E72D297353CC}">
              <c16:uniqueId val="{00000001-5A28-4251-BADC-FD6D683B1CD6}"/>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13.344359540440795</c:v>
                </c:pt>
                <c:pt idx="1">
                  <c:v>21.181746364077469</c:v>
                </c:pt>
                <c:pt idx="2">
                  <c:v>8.1691578903581341</c:v>
                </c:pt>
                <c:pt idx="3">
                  <c:v>3.2885330436033451</c:v>
                </c:pt>
                <c:pt idx="4">
                  <c:v>5.8148714871531233</c:v>
                </c:pt>
              </c:numCache>
            </c:numRef>
          </c:val>
          <c:extLst>
            <c:ext xmlns:c16="http://schemas.microsoft.com/office/drawing/2014/chart" uri="{C3380CC4-5D6E-409C-BE32-E72D297353CC}">
              <c16:uniqueId val="{00000002-5A28-4251-BADC-FD6D683B1CD6}"/>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0.64575243336642685</c:v>
                </c:pt>
                <c:pt idx="1">
                  <c:v>2.1155742033520308</c:v>
                </c:pt>
                <c:pt idx="2">
                  <c:v>0.3454364662266548</c:v>
                </c:pt>
                <c:pt idx="3">
                  <c:v>0.3353099721565258</c:v>
                </c:pt>
                <c:pt idx="4">
                  <c:v>0.33529551776554833</c:v>
                </c:pt>
              </c:numCache>
            </c:numRef>
          </c:val>
          <c:extLst>
            <c:ext xmlns:c16="http://schemas.microsoft.com/office/drawing/2014/chart" uri="{C3380CC4-5D6E-409C-BE32-E72D297353CC}">
              <c16:uniqueId val="{00000003-5A28-4251-BADC-FD6D683B1CD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66.928053396463767</c:v>
                </c:pt>
                <c:pt idx="1">
                  <c:v>65.073408410296537</c:v>
                </c:pt>
                <c:pt idx="2">
                  <c:v>74.508205558807603</c:v>
                </c:pt>
                <c:pt idx="3">
                  <c:v>84.913170567034015</c:v>
                </c:pt>
                <c:pt idx="4">
                  <c:v>91.060895933035908</c:v>
                </c:pt>
              </c:numCache>
            </c:numRef>
          </c:val>
          <c:extLst>
            <c:ext xmlns:c16="http://schemas.microsoft.com/office/drawing/2014/chart" uri="{C3380CC4-5D6E-409C-BE32-E72D297353CC}">
              <c16:uniqueId val="{00000000-205D-413C-9DC1-9DC8F2A2825B}"/>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2.3293057084422015</c:v>
                </c:pt>
                <c:pt idx="1">
                  <c:v>3.5164752670212711</c:v>
                </c:pt>
                <c:pt idx="2">
                  <c:v>3.132135014309517</c:v>
                </c:pt>
                <c:pt idx="3">
                  <c:v>1.6085393441860298</c:v>
                </c:pt>
                <c:pt idx="4">
                  <c:v>3.5090365378161286</c:v>
                </c:pt>
              </c:numCache>
            </c:numRef>
          </c:val>
          <c:extLst>
            <c:ext xmlns:c16="http://schemas.microsoft.com/office/drawing/2014/chart" uri="{C3380CC4-5D6E-409C-BE32-E72D297353CC}">
              <c16:uniqueId val="{00000001-205D-413C-9DC1-9DC8F2A2825B}"/>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28.23360508661828</c:v>
                </c:pt>
                <c:pt idx="1">
                  <c:v>27.908194474735541</c:v>
                </c:pt>
                <c:pt idx="2">
                  <c:v>21.013338228904164</c:v>
                </c:pt>
                <c:pt idx="3">
                  <c:v>12.530547638790512</c:v>
                </c:pt>
                <c:pt idx="4">
                  <c:v>5.430067529147828</c:v>
                </c:pt>
              </c:numCache>
            </c:numRef>
          </c:val>
          <c:extLst>
            <c:ext xmlns:c16="http://schemas.microsoft.com/office/drawing/2014/chart" uri="{C3380CC4-5D6E-409C-BE32-E72D297353CC}">
              <c16:uniqueId val="{00000002-205D-413C-9DC1-9DC8F2A2825B}"/>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2.5090358084757658</c:v>
                </c:pt>
                <c:pt idx="1">
                  <c:v>3.501921847946643</c:v>
                </c:pt>
                <c:pt idx="2">
                  <c:v>1.3463211979786318</c:v>
                </c:pt>
                <c:pt idx="3">
                  <c:v>0.94774244998937862</c:v>
                </c:pt>
                <c:pt idx="4">
                  <c:v>0</c:v>
                </c:pt>
              </c:numCache>
            </c:numRef>
          </c:val>
          <c:extLst>
            <c:ext xmlns:c16="http://schemas.microsoft.com/office/drawing/2014/chart" uri="{C3380CC4-5D6E-409C-BE32-E72D297353CC}">
              <c16:uniqueId val="{00000003-205D-413C-9DC1-9DC8F2A2825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4977" name="B_Com2" hidden="1">
              <a:extLst>
                <a:ext uri="{63B3BB69-23CF-44E3-9099-C40C66FF867C}">
                  <a14:compatExt spid="_x0000_s254977"/>
                </a:ext>
                <a:ext uri="{FF2B5EF4-FFF2-40B4-BE49-F238E27FC236}">
                  <a16:creationId xmlns:a16="http://schemas.microsoft.com/office/drawing/2014/main" id="{00000000-0008-0000-0400-00000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4978" name="B_Com1" hidden="1">
              <a:extLst>
                <a:ext uri="{63B3BB69-23CF-44E3-9099-C40C66FF867C}">
                  <a14:compatExt spid="_x0000_s254978"/>
                </a:ext>
                <a:ext uri="{FF2B5EF4-FFF2-40B4-BE49-F238E27FC236}">
                  <a16:creationId xmlns:a16="http://schemas.microsoft.com/office/drawing/2014/main" id="{00000000-0008-0000-0400-00000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33</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33</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33</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4979" name="B_San1" hidden="1">
              <a:extLst>
                <a:ext uri="{63B3BB69-23CF-44E3-9099-C40C66FF867C}">
                  <a14:compatExt spid="_x0000_s254979"/>
                </a:ext>
                <a:ext uri="{FF2B5EF4-FFF2-40B4-BE49-F238E27FC236}">
                  <a16:creationId xmlns:a16="http://schemas.microsoft.com/office/drawing/2014/main" id="{00000000-0008-0000-0400-00000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4980" name="B_Hyg1" hidden="1">
              <a:extLst>
                <a:ext uri="{63B3BB69-23CF-44E3-9099-C40C66FF867C}">
                  <a14:compatExt spid="_x0000_s254980"/>
                </a:ext>
                <a:ext uri="{FF2B5EF4-FFF2-40B4-BE49-F238E27FC236}">
                  <a16:creationId xmlns:a16="http://schemas.microsoft.com/office/drawing/2014/main" id="{00000000-0008-0000-0400-00000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4981" name="B_Hyg2" hidden="1">
              <a:extLst>
                <a:ext uri="{63B3BB69-23CF-44E3-9099-C40C66FF867C}">
                  <a14:compatExt spid="_x0000_s254981"/>
                </a:ext>
                <a:ext uri="{FF2B5EF4-FFF2-40B4-BE49-F238E27FC236}">
                  <a16:creationId xmlns:a16="http://schemas.microsoft.com/office/drawing/2014/main" id="{00000000-0008-0000-0400-00000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4982" name="B_Wat2" hidden="1">
              <a:extLst>
                <a:ext uri="{63B3BB69-23CF-44E3-9099-C40C66FF867C}">
                  <a14:compatExt spid="_x0000_s254982"/>
                </a:ext>
                <a:ext uri="{FF2B5EF4-FFF2-40B4-BE49-F238E27FC236}">
                  <a16:creationId xmlns:a16="http://schemas.microsoft.com/office/drawing/2014/main" id="{00000000-0008-0000-0400-00000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4983" name="B_Wat3" hidden="1">
              <a:extLst>
                <a:ext uri="{63B3BB69-23CF-44E3-9099-C40C66FF867C}">
                  <a14:compatExt spid="_x0000_s254983"/>
                </a:ext>
                <a:ext uri="{FF2B5EF4-FFF2-40B4-BE49-F238E27FC236}">
                  <a16:creationId xmlns:a16="http://schemas.microsoft.com/office/drawing/2014/main" id="{00000000-0008-0000-0400-00000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4984" name="B_San3" hidden="1">
              <a:extLst>
                <a:ext uri="{63B3BB69-23CF-44E3-9099-C40C66FF867C}">
                  <a14:compatExt spid="_x0000_s254984"/>
                </a:ext>
                <a:ext uri="{FF2B5EF4-FFF2-40B4-BE49-F238E27FC236}">
                  <a16:creationId xmlns:a16="http://schemas.microsoft.com/office/drawing/2014/main" id="{00000000-0008-0000-0400-00000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4985" name="B_Sub1" hidden="1">
              <a:extLst>
                <a:ext uri="{63B3BB69-23CF-44E3-9099-C40C66FF867C}">
                  <a14:compatExt spid="_x0000_s254985"/>
                </a:ext>
                <a:ext uri="{FF2B5EF4-FFF2-40B4-BE49-F238E27FC236}">
                  <a16:creationId xmlns:a16="http://schemas.microsoft.com/office/drawing/2014/main" id="{00000000-0008-0000-0400-00000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4986" name="B_WQ1" hidden="1">
              <a:extLst>
                <a:ext uri="{63B3BB69-23CF-44E3-9099-C40C66FF867C}">
                  <a14:compatExt spid="_x0000_s254986"/>
                </a:ext>
                <a:ext uri="{FF2B5EF4-FFF2-40B4-BE49-F238E27FC236}">
                  <a16:creationId xmlns:a16="http://schemas.microsoft.com/office/drawing/2014/main" id="{00000000-0008-0000-0400-00000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87" name="B_Matrix" hidden="1">
              <a:extLst>
                <a:ext uri="{63B3BB69-23CF-44E3-9099-C40C66FF867C}">
                  <a14:compatExt spid="_x0000_s254987"/>
                </a:ext>
                <a:ext uri="{FF2B5EF4-FFF2-40B4-BE49-F238E27FC236}">
                  <a16:creationId xmlns:a16="http://schemas.microsoft.com/office/drawing/2014/main" id="{00000000-0008-0000-0400-00000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4988" name="B_Com3" hidden="1">
              <a:extLst>
                <a:ext uri="{63B3BB69-23CF-44E3-9099-C40C66FF867C}">
                  <a14:compatExt spid="_x0000_s254988"/>
                </a:ext>
                <a:ext uri="{FF2B5EF4-FFF2-40B4-BE49-F238E27FC236}">
                  <a16:creationId xmlns:a16="http://schemas.microsoft.com/office/drawing/2014/main" id="{00000000-0008-0000-0400-00000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4989" name="B_Sub2" hidden="1">
              <a:extLst>
                <a:ext uri="{63B3BB69-23CF-44E3-9099-C40C66FF867C}">
                  <a14:compatExt spid="_x0000_s254989"/>
                </a:ext>
                <a:ext uri="{FF2B5EF4-FFF2-40B4-BE49-F238E27FC236}">
                  <a16:creationId xmlns:a16="http://schemas.microsoft.com/office/drawing/2014/main" id="{00000000-0008-0000-0400-00000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4990" name="B_Sub3" hidden="1">
              <a:extLst>
                <a:ext uri="{63B3BB69-23CF-44E3-9099-C40C66FF867C}">
                  <a14:compatExt spid="_x0000_s254990"/>
                </a:ext>
                <a:ext uri="{FF2B5EF4-FFF2-40B4-BE49-F238E27FC236}">
                  <a16:creationId xmlns:a16="http://schemas.microsoft.com/office/drawing/2014/main" id="{00000000-0008-0000-0400-00000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4991" name="B_WQ2" hidden="1">
              <a:extLst>
                <a:ext uri="{63B3BB69-23CF-44E3-9099-C40C66FF867C}">
                  <a14:compatExt spid="_x0000_s254991"/>
                </a:ext>
                <a:ext uri="{FF2B5EF4-FFF2-40B4-BE49-F238E27FC236}">
                  <a16:creationId xmlns:a16="http://schemas.microsoft.com/office/drawing/2014/main" id="{00000000-0008-0000-0400-00000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4992" name="B_WQ3" hidden="1">
              <a:extLst>
                <a:ext uri="{63B3BB69-23CF-44E3-9099-C40C66FF867C}">
                  <a14:compatExt spid="_x0000_s254992"/>
                </a:ext>
                <a:ext uri="{FF2B5EF4-FFF2-40B4-BE49-F238E27FC236}">
                  <a16:creationId xmlns:a16="http://schemas.microsoft.com/office/drawing/2014/main" id="{00000000-0008-0000-0400-00001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4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4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4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4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4993" name="Button 17" descr="   Go to MHH  " hidden="1">
              <a:extLst>
                <a:ext uri="{63B3BB69-23CF-44E3-9099-C40C66FF867C}">
                  <a14:compatExt spid="_x0000_s254993"/>
                </a:ext>
                <a:ext uri="{FF2B5EF4-FFF2-40B4-BE49-F238E27FC236}">
                  <a16:creationId xmlns:a16="http://schemas.microsoft.com/office/drawing/2014/main" id="{00000000-0008-0000-04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4994" name="Button 18" hidden="1">
              <a:extLst>
                <a:ext uri="{63B3BB69-23CF-44E3-9099-C40C66FF867C}">
                  <a14:compatExt spid="_x0000_s254994"/>
                </a:ext>
                <a:ext uri="{FF2B5EF4-FFF2-40B4-BE49-F238E27FC236}">
                  <a16:creationId xmlns:a16="http://schemas.microsoft.com/office/drawing/2014/main" id="{00000000-0008-0000-04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4995" name="Button 19" hidden="1">
              <a:extLst>
                <a:ext uri="{63B3BB69-23CF-44E3-9099-C40C66FF867C}">
                  <a14:compatExt spid="_x0000_s254995"/>
                </a:ext>
                <a:ext uri="{FF2B5EF4-FFF2-40B4-BE49-F238E27FC236}">
                  <a16:creationId xmlns:a16="http://schemas.microsoft.com/office/drawing/2014/main" id="{00000000-0008-0000-04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4996" name="Button 20" hidden="1">
              <a:extLst>
                <a:ext uri="{63B3BB69-23CF-44E3-9099-C40C66FF867C}">
                  <a14:compatExt spid="_x0000_s254996"/>
                </a:ext>
                <a:ext uri="{FF2B5EF4-FFF2-40B4-BE49-F238E27FC236}">
                  <a16:creationId xmlns:a16="http://schemas.microsoft.com/office/drawing/2014/main" id="{00000000-0008-0000-04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4997" name="Button 21" hidden="1">
              <a:extLst>
                <a:ext uri="{63B3BB69-23CF-44E3-9099-C40C66FF867C}">
                  <a14:compatExt spid="_x0000_s254997"/>
                </a:ext>
                <a:ext uri="{FF2B5EF4-FFF2-40B4-BE49-F238E27FC236}">
                  <a16:creationId xmlns:a16="http://schemas.microsoft.com/office/drawing/2014/main" id="{00000000-0008-0000-04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4998" name="Button 22" descr="   Go to MHH  " hidden="1">
              <a:extLst>
                <a:ext uri="{63B3BB69-23CF-44E3-9099-C40C66FF867C}">
                  <a14:compatExt spid="_x0000_s254998"/>
                </a:ext>
                <a:ext uri="{FF2B5EF4-FFF2-40B4-BE49-F238E27FC236}">
                  <a16:creationId xmlns:a16="http://schemas.microsoft.com/office/drawing/2014/main" id="{00000000-0008-0000-04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4999" name="Button 23" descr="   Go to MHH  " hidden="1">
              <a:extLst>
                <a:ext uri="{63B3BB69-23CF-44E3-9099-C40C66FF867C}">
                  <a14:compatExt spid="_x0000_s254999"/>
                </a:ext>
                <a:ext uri="{FF2B5EF4-FFF2-40B4-BE49-F238E27FC236}">
                  <a16:creationId xmlns:a16="http://schemas.microsoft.com/office/drawing/2014/main" id="{00000000-0008-0000-04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5000" name="Button 24" hidden="1">
              <a:extLst>
                <a:ext uri="{63B3BB69-23CF-44E3-9099-C40C66FF867C}">
                  <a14:compatExt spid="_x0000_s255000"/>
                </a:ext>
                <a:ext uri="{FF2B5EF4-FFF2-40B4-BE49-F238E27FC236}">
                  <a16:creationId xmlns:a16="http://schemas.microsoft.com/office/drawing/2014/main" id="{00000000-0008-0000-04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4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4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4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4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4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4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4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4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4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4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4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4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4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4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5001" name="Button 25" hidden="1">
              <a:extLst>
                <a:ext uri="{63B3BB69-23CF-44E3-9099-C40C66FF867C}">
                  <a14:compatExt spid="_x0000_s255001"/>
                </a:ext>
                <a:ext uri="{FF2B5EF4-FFF2-40B4-BE49-F238E27FC236}">
                  <a16:creationId xmlns:a16="http://schemas.microsoft.com/office/drawing/2014/main" id="{00000000-0008-0000-04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5002" name="Button 26" hidden="1">
              <a:extLst>
                <a:ext uri="{63B3BB69-23CF-44E3-9099-C40C66FF867C}">
                  <a14:compatExt spid="_x0000_s255002"/>
                </a:ext>
                <a:ext uri="{FF2B5EF4-FFF2-40B4-BE49-F238E27FC236}">
                  <a16:creationId xmlns:a16="http://schemas.microsoft.com/office/drawing/2014/main" id="{00000000-0008-0000-04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5003" name="Button 27" hidden="1">
              <a:extLst>
                <a:ext uri="{63B3BB69-23CF-44E3-9099-C40C66FF867C}">
                  <a14:compatExt spid="_x0000_s255003"/>
                </a:ext>
                <a:ext uri="{FF2B5EF4-FFF2-40B4-BE49-F238E27FC236}">
                  <a16:creationId xmlns:a16="http://schemas.microsoft.com/office/drawing/2014/main" id="{00000000-0008-0000-04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5004" name="Button 28" hidden="1">
              <a:extLst>
                <a:ext uri="{63B3BB69-23CF-44E3-9099-C40C66FF867C}">
                  <a14:compatExt spid="_x0000_s255004"/>
                </a:ext>
                <a:ext uri="{FF2B5EF4-FFF2-40B4-BE49-F238E27FC236}">
                  <a16:creationId xmlns:a16="http://schemas.microsoft.com/office/drawing/2014/main" id="{00000000-0008-0000-04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5005" name="Button 29" hidden="1">
              <a:extLst>
                <a:ext uri="{63B3BB69-23CF-44E3-9099-C40C66FF867C}">
                  <a14:compatExt spid="_x0000_s255005"/>
                </a:ext>
                <a:ext uri="{FF2B5EF4-FFF2-40B4-BE49-F238E27FC236}">
                  <a16:creationId xmlns:a16="http://schemas.microsoft.com/office/drawing/2014/main" id="{00000000-0008-0000-04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4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5006" name="Button 30" hidden="1">
              <a:extLst>
                <a:ext uri="{63B3BB69-23CF-44E3-9099-C40C66FF867C}">
                  <a14:compatExt spid="_x0000_s255006"/>
                </a:ext>
                <a:ext uri="{FF2B5EF4-FFF2-40B4-BE49-F238E27FC236}">
                  <a16:creationId xmlns:a16="http://schemas.microsoft.com/office/drawing/2014/main" id="{00000000-0008-0000-04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5007" name="Button 31" hidden="1">
              <a:extLst>
                <a:ext uri="{63B3BB69-23CF-44E3-9099-C40C66FF867C}">
                  <a14:compatExt spid="_x0000_s255007"/>
                </a:ext>
                <a:ext uri="{FF2B5EF4-FFF2-40B4-BE49-F238E27FC236}">
                  <a16:creationId xmlns:a16="http://schemas.microsoft.com/office/drawing/2014/main" id="{00000000-0008-0000-04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8" name="Button 32" hidden="1">
              <a:extLst>
                <a:ext uri="{63B3BB69-23CF-44E3-9099-C40C66FF867C}">
                  <a14:compatExt spid="_x0000_s255008"/>
                </a:ext>
                <a:ext uri="{FF2B5EF4-FFF2-40B4-BE49-F238E27FC236}">
                  <a16:creationId xmlns:a16="http://schemas.microsoft.com/office/drawing/2014/main" id="{00000000-0008-0000-0400-00002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4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4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4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4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400-000025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4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4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6" name="Button 40" descr="   Go to MHH  " hidden="1">
              <a:extLst>
                <a:ext uri="{63B3BB69-23CF-44E3-9099-C40C66FF867C}">
                  <a14:compatExt spid="_x0000_s255016"/>
                </a:ext>
                <a:ext uri="{FF2B5EF4-FFF2-40B4-BE49-F238E27FC236}">
                  <a16:creationId xmlns:a16="http://schemas.microsoft.com/office/drawing/2014/main" id="{00000000-0008-0000-04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4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4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19" name="Button 43" descr="   Go to MHH  " hidden="1">
              <a:extLst>
                <a:ext uri="{63B3BB69-23CF-44E3-9099-C40C66FF867C}">
                  <a14:compatExt spid="_x0000_s255019"/>
                </a:ext>
                <a:ext uri="{FF2B5EF4-FFF2-40B4-BE49-F238E27FC236}">
                  <a16:creationId xmlns:a16="http://schemas.microsoft.com/office/drawing/2014/main" id="{00000000-0008-0000-04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4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4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4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4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4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4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5026" name="Button 50" descr="   Go to MHH  " hidden="1">
              <a:extLst>
                <a:ext uri="{63B3BB69-23CF-44E3-9099-C40C66FF867C}">
                  <a14:compatExt spid="_x0000_s255026"/>
                </a:ext>
                <a:ext uri="{FF2B5EF4-FFF2-40B4-BE49-F238E27FC236}">
                  <a16:creationId xmlns:a16="http://schemas.microsoft.com/office/drawing/2014/main" id="{00000000-0008-0000-04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4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4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4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4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31" name="Button 55" descr="   Go to MHH  " hidden="1">
              <a:extLst>
                <a:ext uri="{63B3BB69-23CF-44E3-9099-C40C66FF867C}">
                  <a14:compatExt spid="_x0000_s255031"/>
                </a:ext>
                <a:ext uri="{FF2B5EF4-FFF2-40B4-BE49-F238E27FC236}">
                  <a16:creationId xmlns:a16="http://schemas.microsoft.com/office/drawing/2014/main" id="{00000000-0008-0000-04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4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4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4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4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4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4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4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4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400-00004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41" name="Button 65" descr="   Go to MHH  " hidden="1">
              <a:extLst>
                <a:ext uri="{63B3BB69-23CF-44E3-9099-C40C66FF867C}">
                  <a14:compatExt spid="_x0000_s255041"/>
                </a:ext>
                <a:ext uri="{FF2B5EF4-FFF2-40B4-BE49-F238E27FC236}">
                  <a16:creationId xmlns:a16="http://schemas.microsoft.com/office/drawing/2014/main" id="{00000000-0008-0000-0400-00004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4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4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4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45" name="Button 69" hidden="1">
              <a:extLst>
                <a:ext uri="{63B3BB69-23CF-44E3-9099-C40C66FF867C}">
                  <a14:compatExt spid="_x0000_s255045"/>
                </a:ext>
                <a:ext uri="{FF2B5EF4-FFF2-40B4-BE49-F238E27FC236}">
                  <a16:creationId xmlns:a16="http://schemas.microsoft.com/office/drawing/2014/main" id="{00000000-0008-0000-0400-00004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6" name="Button 70" hidden="1">
              <a:extLst>
                <a:ext uri="{63B3BB69-23CF-44E3-9099-C40C66FF867C}">
                  <a14:compatExt spid="_x0000_s255046"/>
                </a:ext>
                <a:ext uri="{FF2B5EF4-FFF2-40B4-BE49-F238E27FC236}">
                  <a16:creationId xmlns:a16="http://schemas.microsoft.com/office/drawing/2014/main" id="{00000000-0008-0000-0400-00004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7" name="Button 71" hidden="1">
              <a:extLst>
                <a:ext uri="{63B3BB69-23CF-44E3-9099-C40C66FF867C}">
                  <a14:compatExt spid="_x0000_s255047"/>
                </a:ext>
                <a:ext uri="{FF2B5EF4-FFF2-40B4-BE49-F238E27FC236}">
                  <a16:creationId xmlns:a16="http://schemas.microsoft.com/office/drawing/2014/main" id="{00000000-0008-0000-0400-00004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8" name="Button 72" hidden="1">
              <a:extLst>
                <a:ext uri="{63B3BB69-23CF-44E3-9099-C40C66FF867C}">
                  <a14:compatExt spid="_x0000_s255048"/>
                </a:ext>
                <a:ext uri="{FF2B5EF4-FFF2-40B4-BE49-F238E27FC236}">
                  <a16:creationId xmlns:a16="http://schemas.microsoft.com/office/drawing/2014/main" id="{00000000-0008-0000-0400-000048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9" name="Button 73" hidden="1">
              <a:extLst>
                <a:ext uri="{63B3BB69-23CF-44E3-9099-C40C66FF867C}">
                  <a14:compatExt spid="_x0000_s255049"/>
                </a:ext>
                <a:ext uri="{FF2B5EF4-FFF2-40B4-BE49-F238E27FC236}">
                  <a16:creationId xmlns:a16="http://schemas.microsoft.com/office/drawing/2014/main" id="{00000000-0008-0000-0400-00004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50" name="Button 74" hidden="1">
              <a:extLst>
                <a:ext uri="{63B3BB69-23CF-44E3-9099-C40C66FF867C}">
                  <a14:compatExt spid="_x0000_s255050"/>
                </a:ext>
                <a:ext uri="{FF2B5EF4-FFF2-40B4-BE49-F238E27FC236}">
                  <a16:creationId xmlns:a16="http://schemas.microsoft.com/office/drawing/2014/main" id="{00000000-0008-0000-0400-00004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4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4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98.xml" Type="http://schemas.openxmlformats.org/officeDocument/2006/relationships/ctrlProp" Id="rId63"/><Relationship Target="../ctrlProps/ctrlProp103.xml" Type="http://schemas.openxmlformats.org/officeDocument/2006/relationships/ctrlProp" Id="rId68"/><Relationship Target="../ctrlProps/ctrlProp111.xml" Type="http://schemas.openxmlformats.org/officeDocument/2006/relationships/ctrlProp" Id="rId76"/><Relationship Target="../ctrlProps/ctrlProp42.xml" Type="http://schemas.openxmlformats.org/officeDocument/2006/relationships/ctrlProp" Id="rId7"/><Relationship Target="../ctrlProps/ctrlProp106.xml" Type="http://schemas.openxmlformats.org/officeDocument/2006/relationships/ctrlProp" Id="rId71"/><Relationship Target="../drawings/drawing5.xml" Type="http://schemas.openxmlformats.org/officeDocument/2006/relationships/drawing" Id="rId2"/><Relationship Target="../ctrlProps/ctrlProp51.xml" Type="http://schemas.openxmlformats.org/officeDocument/2006/relationships/ctrlProp" Id="rId16"/><Relationship Target="../ctrlProps/ctrlProp64.xml" Type="http://schemas.openxmlformats.org/officeDocument/2006/relationships/ctrlProp" Id="rId29"/><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93.xml" Type="http://schemas.openxmlformats.org/officeDocument/2006/relationships/ctrlProp" Id="rId58"/><Relationship Target="../ctrlProps/ctrlProp101.xml" Type="http://schemas.openxmlformats.org/officeDocument/2006/relationships/ctrlProp" Id="rId66"/><Relationship Target="../ctrlProps/ctrlProp109.xml" Type="http://schemas.openxmlformats.org/officeDocument/2006/relationships/ctrlProp" Id="rId74"/><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92.xml" Type="http://schemas.openxmlformats.org/officeDocument/2006/relationships/ctrlProp" Id="rId57"/><Relationship Target="../ctrlProps/ctrlProp96.xml" Type="http://schemas.openxmlformats.org/officeDocument/2006/relationships/ctrlProp" Id="rId61"/><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95.xml" Type="http://schemas.openxmlformats.org/officeDocument/2006/relationships/ctrlProp" Id="rId60"/><Relationship Target="../ctrlProps/ctrlProp100.xml" Type="http://schemas.openxmlformats.org/officeDocument/2006/relationships/ctrlProp" Id="rId65"/><Relationship Target="../ctrlProps/ctrlProp108.xml" Type="http://schemas.openxmlformats.org/officeDocument/2006/relationships/ctrlProp" Id="rId73"/><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91.xml" Type="http://schemas.openxmlformats.org/officeDocument/2006/relationships/ctrlProp" Id="rId56"/><Relationship Target="../ctrlProps/ctrlProp99.xml" Type="http://schemas.openxmlformats.org/officeDocument/2006/relationships/ctrlProp" Id="rId64"/><Relationship Target="../ctrlProps/ctrlProp104.xml" Type="http://schemas.openxmlformats.org/officeDocument/2006/relationships/ctrlProp" Id="rId69"/><Relationship Target="../ctrlProps/ctrlProp112.xml" Type="http://schemas.openxmlformats.org/officeDocument/2006/relationships/ctrlProp" Id="rId77"/><Relationship Target="../ctrlProps/ctrlProp43.xml" Type="http://schemas.openxmlformats.org/officeDocument/2006/relationships/ctrlProp" Id="rId8"/><Relationship Target="../ctrlProps/ctrlProp86.xml" Type="http://schemas.openxmlformats.org/officeDocument/2006/relationships/ctrlProp" Id="rId51"/><Relationship Target="../ctrlProps/ctrlProp107.xml" Type="http://schemas.openxmlformats.org/officeDocument/2006/relationships/ctrlProp" Id="rId72"/><Relationship Target="../drawings/vmlDrawing4.vml" Type="http://schemas.openxmlformats.org/officeDocument/2006/relationships/vmlDrawing" Id="rId3"/><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ctrlProps/ctrlProp94.xml" Type="http://schemas.openxmlformats.org/officeDocument/2006/relationships/ctrlProp" Id="rId59"/><Relationship Target="../ctrlProps/ctrlProp102.xml" Type="http://schemas.openxmlformats.org/officeDocument/2006/relationships/ctrlProp" Id="rId67"/><Relationship Target="../ctrlProps/ctrlProp55.xml" Type="http://schemas.openxmlformats.org/officeDocument/2006/relationships/ctrlProp" Id="rId20"/><Relationship Target="../ctrlProps/ctrlProp76.xml" Type="http://schemas.openxmlformats.org/officeDocument/2006/relationships/ctrlProp" Id="rId41"/><Relationship Target="../ctrlProps/ctrlProp89.xml" Type="http://schemas.openxmlformats.org/officeDocument/2006/relationships/ctrlProp" Id="rId54"/><Relationship Target="../ctrlProps/ctrlProp97.xml" Type="http://schemas.openxmlformats.org/officeDocument/2006/relationships/ctrlProp" Id="rId62"/><Relationship Target="../ctrlProps/ctrlProp105.xml" Type="http://schemas.openxmlformats.org/officeDocument/2006/relationships/ctrlProp" Id="rId70"/><Relationship Target="../ctrlProps/ctrlProp110.xml" Type="http://schemas.openxmlformats.org/officeDocument/2006/relationships/ctrlProp" Id="rId75"/><Relationship Target="../printerSettings/printerSettings4.bin" Type="http://schemas.openxmlformats.org/officeDocument/2006/relationships/printerSettings" Id="rId1"/><Relationship Target="../ctrlProps/ctrlProp41.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995"/>
      <c r="B2" s="996"/>
    </row>
    <row r="3" s="114" customFormat="true" ht="22.5" customHeight="true" x14ac:dyDescent="0.35">
      <c r="A3" s="127"/>
      <c r="B3" s="128"/>
    </row>
    <row r="4" s="114" customFormat="true" ht="22.5" customHeight="true" x14ac:dyDescent="0.35">
      <c r="A4" s="123"/>
      <c r="B4" s="124"/>
      <c r="C4" s="783" t="s">
        <v>27</v>
      </c>
    </row>
    <row r="5" s="114" customFormat="true" ht="22.5" customHeight="true" x14ac:dyDescent="0.35">
      <c r="A5" s="995"/>
      <c r="B5" s="996"/>
      <c r="C5" s="783"/>
    </row>
    <row r="6" s="114" customFormat="true" ht="29.25" customHeight="true" x14ac:dyDescent="0.2">
      <c r="A6" s="997"/>
      <c r="B6" s="999"/>
      <c r="C6" s="783" t="s">
        <v>28</v>
      </c>
    </row>
    <row r="7" s="114" customFormat="true" ht="25.9" customHeight="true" x14ac:dyDescent="0.4">
      <c r="A7" s="991"/>
      <c r="B7" s="992"/>
      <c r="C7" s="785" t="str">
        <f ca="true">+Water!B5</f>
        <v>Cuba</v>
      </c>
    </row>
    <row r="8" s="114" customFormat="true" ht="15" customHeight="true" x14ac:dyDescent="0.2">
      <c r="A8" s="993"/>
      <c r="B8" s="994"/>
      <c r="C8" s="783"/>
    </row>
    <row r="9" s="114" customFormat="true" ht="15" customHeight="true" x14ac:dyDescent="0.2">
      <c r="A9" s="128"/>
      <c r="B9" s="131"/>
      <c r="C9" s="784" t="s">
        <v>154</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MICS19</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5" customFormat="true" x14ac:dyDescent="0.2"/>
    <row r="108" s="126" customFormat="true" ht="22.5" customHeight="true" x14ac:dyDescent="0.35">
      <c r="A108" s="995"/>
      <c r="B108" s="996"/>
      <c r="C108" s="132"/>
      <c r="D108" s="132"/>
      <c r="E108" s="132"/>
      <c r="F108" s="132"/>
      <c r="G108" s="132"/>
      <c r="H108" s="132"/>
      <c r="I108" s="132"/>
      <c r="J108" s="132"/>
      <c r="K108" s="132"/>
      <c r="L108" s="132"/>
      <c r="M108" s="132"/>
      <c r="N108" s="132"/>
      <c r="O108" s="132"/>
      <c r="P108" s="132"/>
      <c r="Q108" s="132"/>
      <c r="R108" s="132"/>
      <c r="S108" s="132"/>
      <c r="T108" s="132"/>
      <c r="U108" s="132"/>
    </row>
    <row r="109" s="126" customFormat="true" ht="22.5" customHeight="true" x14ac:dyDescent="0.35">
      <c r="A109" s="127"/>
      <c r="B109" s="128"/>
      <c r="C109" s="132"/>
      <c r="D109" s="132"/>
      <c r="E109" s="132"/>
      <c r="F109" s="132"/>
      <c r="G109" s="132"/>
      <c r="H109" s="132"/>
      <c r="I109" s="132"/>
      <c r="J109" s="132"/>
      <c r="K109" s="132"/>
      <c r="L109" s="132"/>
      <c r="M109" s="132"/>
      <c r="N109" s="132"/>
      <c r="O109" s="132"/>
      <c r="P109" s="132"/>
      <c r="Q109" s="132"/>
      <c r="R109" s="132"/>
      <c r="S109" s="132"/>
      <c r="T109" s="132"/>
      <c r="U109" s="132"/>
    </row>
    <row r="110" s="126" customFormat="true" ht="23.85" customHeight="true" x14ac:dyDescent="0.35">
      <c r="A110" s="123"/>
      <c r="B110" s="129"/>
      <c r="C110" s="132"/>
      <c r="D110" s="132"/>
      <c r="E110" s="132"/>
      <c r="F110" s="132"/>
      <c r="G110" s="132"/>
      <c r="H110" s="132"/>
      <c r="I110" s="132"/>
      <c r="J110" s="132"/>
      <c r="K110" s="132"/>
      <c r="L110" s="132"/>
      <c r="M110" s="132"/>
      <c r="N110" s="132"/>
      <c r="O110" s="132"/>
      <c r="P110" s="132"/>
      <c r="Q110" s="132"/>
      <c r="R110" s="132"/>
      <c r="S110" s="132"/>
      <c r="T110" s="132"/>
      <c r="U110" s="132"/>
    </row>
    <row r="111" s="126" customFormat="true" ht="23.85" customHeight="true" x14ac:dyDescent="0.35">
      <c r="A111" s="122"/>
      <c r="B111" s="128"/>
      <c r="C111" s="132"/>
      <c r="D111" s="132"/>
      <c r="E111" s="132"/>
      <c r="F111" s="132"/>
      <c r="G111" s="132"/>
      <c r="H111" s="132"/>
      <c r="I111" s="132"/>
      <c r="J111" s="132"/>
      <c r="K111" s="132"/>
      <c r="L111" s="132"/>
      <c r="M111" s="132"/>
      <c r="N111" s="132"/>
      <c r="O111" s="132"/>
      <c r="P111" s="132"/>
      <c r="Q111" s="132"/>
      <c r="R111" s="132"/>
      <c r="S111" s="132"/>
      <c r="T111" s="132"/>
      <c r="U111" s="132"/>
    </row>
    <row r="112" s="126" customFormat="true" ht="15" customHeight="true" x14ac:dyDescent="0.2">
      <c r="A112" s="130"/>
      <c r="B112" s="128"/>
      <c r="C112" s="132"/>
      <c r="D112" s="132"/>
      <c r="E112" s="132"/>
      <c r="F112" s="132"/>
      <c r="G112" s="132"/>
      <c r="H112" s="132"/>
      <c r="I112" s="132"/>
      <c r="J112" s="132"/>
      <c r="K112" s="132"/>
      <c r="L112" s="132"/>
      <c r="M112" s="132"/>
      <c r="N112" s="132"/>
      <c r="O112" s="132"/>
      <c r="P112" s="132"/>
      <c r="Q112" s="132"/>
      <c r="R112" s="132"/>
      <c r="S112" s="132"/>
      <c r="T112" s="132"/>
      <c r="U112" s="132"/>
    </row>
    <row r="113" s="126" customFormat="true" ht="15" customHeight="true" x14ac:dyDescent="0.2">
      <c r="A113" s="991"/>
      <c r="B113" s="992"/>
      <c r="C113" s="132"/>
      <c r="D113" s="132"/>
      <c r="E113" s="132"/>
      <c r="F113" s="132"/>
      <c r="G113" s="132"/>
      <c r="H113" s="132"/>
      <c r="I113" s="132"/>
      <c r="J113" s="132"/>
      <c r="K113" s="132"/>
      <c r="L113" s="132"/>
      <c r="M113" s="132"/>
      <c r="N113" s="132"/>
      <c r="O113" s="132"/>
      <c r="P113" s="132"/>
      <c r="Q113" s="132"/>
      <c r="R113" s="132"/>
      <c r="S113" s="132"/>
      <c r="T113" s="132"/>
      <c r="U113" s="132"/>
    </row>
    <row r="114" s="126" customFormat="true" ht="15" customHeight="true" x14ac:dyDescent="0.2">
      <c r="A114" s="993"/>
      <c r="B114" s="994"/>
      <c r="C114" s="132"/>
      <c r="D114" s="132"/>
      <c r="E114" s="132"/>
      <c r="F114" s="132"/>
      <c r="G114" s="132"/>
      <c r="H114" s="132"/>
      <c r="I114" s="132"/>
      <c r="J114" s="132"/>
      <c r="K114" s="132"/>
      <c r="L114" s="132"/>
      <c r="M114" s="132"/>
      <c r="N114" s="132"/>
      <c r="O114" s="132"/>
      <c r="P114" s="132"/>
      <c r="Q114" s="132"/>
      <c r="R114" s="132"/>
      <c r="S114" s="132"/>
      <c r="T114" s="132"/>
      <c r="U114" s="132"/>
    </row>
    <row r="115" s="126" customFormat="true" ht="15" customHeight="true" x14ac:dyDescent="0.2">
      <c r="A115" s="128"/>
      <c r="B115" s="131"/>
      <c r="C115" s="132"/>
      <c r="D115" s="132"/>
      <c r="E115" s="132"/>
      <c r="F115" s="132"/>
      <c r="G115" s="132"/>
      <c r="H115" s="132"/>
      <c r="I115" s="132"/>
      <c r="J115" s="132"/>
      <c r="K115" s="132"/>
      <c r="L115" s="132"/>
      <c r="M115" s="132"/>
      <c r="N115" s="132"/>
      <c r="O115" s="132"/>
      <c r="P115" s="132"/>
      <c r="Q115" s="132"/>
      <c r="R115" s="132"/>
      <c r="S115" s="132"/>
      <c r="T115" s="132"/>
      <c r="U115" s="132"/>
    </row>
    <row r="116" s="125" customFormat="true" x14ac:dyDescent="0.2"/>
    <row r="117" s="125" customFormat="true" x14ac:dyDescent="0.2"/>
    <row r="207" s="125" customFormat="true" x14ac:dyDescent="0.2"/>
    <row r="208" s="126" customFormat="true" ht="22.5" customHeight="true" x14ac:dyDescent="0.35">
      <c r="A208" s="995"/>
      <c r="B208" s="996"/>
    </row>
    <row r="209" s="126" customFormat="true" ht="22.5" customHeight="true" x14ac:dyDescent="0.35">
      <c r="A209" s="127"/>
      <c r="B209" s="128"/>
    </row>
    <row r="210" s="126" customFormat="true" ht="22.5" customHeight="true" x14ac:dyDescent="0.35">
      <c r="A210" s="123"/>
      <c r="B210" s="129"/>
    </row>
    <row r="211" s="126" customFormat="true" ht="22.5" customHeight="true" x14ac:dyDescent="0.35">
      <c r="A211" s="122"/>
      <c r="B211" s="128"/>
    </row>
    <row r="212" s="126" customFormat="true" ht="15" customHeight="true" x14ac:dyDescent="0.2">
      <c r="A212" s="130"/>
      <c r="B212" s="128"/>
    </row>
    <row r="213" s="126" customFormat="true" ht="15" customHeight="true" x14ac:dyDescent="0.2">
      <c r="A213" s="991"/>
      <c r="B213" s="992"/>
    </row>
    <row r="214" s="126" customFormat="true" ht="15" customHeight="true" x14ac:dyDescent="0.2">
      <c r="A214" s="997"/>
      <c r="B214" s="998"/>
    </row>
    <row r="215" s="126" customFormat="true" ht="15" customHeight="true" x14ac:dyDescent="0.2">
      <c r="A215" s="128"/>
      <c r="B215" s="131"/>
    </row>
    <row r="216" s="125" customFormat="true" x14ac:dyDescent="0.2"/>
    <row r="217" s="125"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95" zoomScaleNormal="100" workbookViewId="0">
      <selection activeCell="A97" sqref="A97:C98"/>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62</v>
      </c>
    </row>
    <row r="4" ht="29.1" customHeight="true" x14ac:dyDescent="0.4">
      <c r="A4" s="38"/>
      <c r="B4" s="1036" t="s">
        <v>123</v>
      </c>
      <c r="C4" s="1036"/>
      <c r="D4" s="1036"/>
      <c r="E4" s="1036"/>
      <c r="F4" s="1036"/>
      <c r="G4" s="1036"/>
      <c r="H4" s="1036"/>
      <c r="I4" s="1036"/>
      <c r="J4" s="1036"/>
      <c r="K4" s="1036"/>
      <c r="L4" s="1036"/>
      <c r="M4" s="1036"/>
      <c r="N4" s="1036"/>
      <c r="O4" s="1036"/>
      <c r="P4" s="1036"/>
      <c r="Q4" s="1036"/>
      <c r="R4" s="1036"/>
      <c r="S4" s="1036"/>
      <c r="T4" s="1036"/>
      <c r="U4" s="1036"/>
      <c r="V4" s="1036"/>
      <c r="W4" s="1036"/>
      <c r="X4" s="1036"/>
      <c r="Y4" s="1036"/>
    </row>
    <row r="5" ht="29.1" customHeight="true" x14ac:dyDescent="0.4">
      <c r="A5" s="38"/>
      <c r="B5" s="1003" t="str">
        <f ca="true">IF(ISERROR(INDIRECT(CONCATENATE($B105,"!A2"))),"",INDIRECT(CONCATENATE($B105,"!A2")))</f>
        <v>Cuba</v>
      </c>
      <c r="C5" s="1003"/>
      <c r="D5" s="1003"/>
      <c r="E5" s="1003"/>
      <c r="F5" s="1003"/>
      <c r="G5" s="1003"/>
      <c r="H5" s="1003"/>
      <c r="I5" s="1003"/>
      <c r="J5" s="1003"/>
      <c r="K5" s="1003"/>
      <c r="L5" s="1003"/>
      <c r="M5" s="1003"/>
      <c r="N5" s="1003"/>
      <c r="O5" s="1003"/>
      <c r="P5" s="1003"/>
      <c r="Q5" s="1003"/>
      <c r="R5" s="1003"/>
      <c r="S5" s="1003"/>
      <c r="T5" s="1003"/>
      <c r="U5" s="1003"/>
      <c r="V5" s="1003"/>
      <c r="W5" s="1003"/>
      <c r="X5" s="1003"/>
      <c r="Y5" s="1003"/>
    </row>
    <row r="6" x14ac:dyDescent="0.2">
      <c r="F6" s="39"/>
      <c r="G6" s="39"/>
      <c r="J6" s="40"/>
      <c r="K6" s="40"/>
      <c r="L6" s="40"/>
      <c r="M6" s="40"/>
      <c r="N6" s="40"/>
      <c r="O6" s="40"/>
      <c r="P6" s="40"/>
    </row>
    <row r="7" s="41" customFormat="true" ht="18" x14ac:dyDescent="0.25">
      <c r="B7" s="1000" t="str">
        <f>B118</f>
        <v>National use of drinking water sources, 2015–2020</v>
      </c>
      <c r="C7" s="1000"/>
      <c r="D7" s="1000"/>
      <c r="E7" s="1000"/>
      <c r="F7" s="1000"/>
      <c r="G7" s="1000"/>
      <c r="H7" s="1000"/>
      <c r="I7" s="1000"/>
      <c r="J7" s="1000" t="str">
        <f>B218</f>
        <v>Urban use of drinking water sources,  2015–2020</v>
      </c>
      <c r="K7" s="1000"/>
      <c r="L7" s="1000"/>
      <c r="M7" s="1000"/>
      <c r="N7" s="1000"/>
      <c r="O7" s="1000"/>
      <c r="P7" s="1000"/>
      <c r="Q7" s="1000"/>
      <c r="R7" s="1000" t="str">
        <f>B318</f>
        <v>Rural use of drinking water sources, 2015–2020</v>
      </c>
      <c r="S7" s="1000"/>
      <c r="T7" s="1000"/>
      <c r="U7" s="1000"/>
      <c r="V7" s="1000"/>
      <c r="W7" s="1000"/>
      <c r="X7" s="1000"/>
      <c r="Y7" s="1000"/>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13" t="str">
        <f ca="true">IF(ISERROR(INDIRECT(CONCATENATE($B105,"!A2"))),"",INDIRECT(CONCATENATE($B105,"!A2")))</f>
        <v>Cuba</v>
      </c>
      <c r="C31" s="1014"/>
      <c r="D31" s="1014"/>
      <c r="E31" s="1015"/>
      <c r="F31" s="1005" t="s">
        <v>0</v>
      </c>
      <c r="G31" s="1005"/>
      <c r="H31" s="1005"/>
      <c r="I31" s="1006"/>
      <c r="J31" s="1004" t="s">
        <v>1</v>
      </c>
      <c r="K31" s="1005"/>
      <c r="L31" s="1005"/>
      <c r="M31" s="1006"/>
      <c r="N31" s="1004" t="s">
        <v>2</v>
      </c>
      <c r="O31" s="1005"/>
      <c r="P31" s="1005"/>
      <c r="Q31" s="1006"/>
      <c r="R31" s="1004" t="s">
        <v>3</v>
      </c>
      <c r="S31" s="1005"/>
      <c r="T31" s="1005"/>
      <c r="U31" s="1006"/>
      <c r="V31" s="1004" t="s">
        <v>4</v>
      </c>
      <c r="W31" s="1005"/>
      <c r="X31" s="1005"/>
      <c r="Y31" s="1006"/>
    </row>
    <row r="32" s="47" customFormat="true" ht="22.5" customHeight="true" x14ac:dyDescent="0.2">
      <c r="B32" s="1016"/>
      <c r="C32" s="1017"/>
      <c r="D32" s="1017"/>
      <c r="E32" s="1018"/>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007" t="s">
        <v>5</v>
      </c>
      <c r="C33" s="1008"/>
      <c r="D33" s="1011" t="s">
        <v>25</v>
      </c>
      <c r="E33" s="36">
        <f>C99</f>
        <v>2015</v>
      </c>
      <c r="F33" s="48">
        <f ca="true">E99</f>
        <v>95.621411785689546</v>
      </c>
      <c r="G33" s="49">
        <f t="shared" ref="G33:I34" ca="true" si="0">F99</f>
        <v>1.0128881993754066</v>
      </c>
      <c r="H33" s="50">
        <f t="shared" ca="true" si="0"/>
        <v>2.744359650582382</v>
      </c>
      <c r="I33" s="51">
        <f t="shared" ca="true" si="0"/>
        <v>0.62134036435265871</v>
      </c>
      <c r="J33" s="48">
        <f ca="true">J99</f>
        <v>95.731301260522528</v>
      </c>
      <c r="K33" s="49">
        <f t="shared" ref="K33:M34" ca="true" si="1">K99</f>
        <v>0.64760507861324101</v>
      </c>
      <c r="L33" s="50">
        <f t="shared" ca="true" si="1"/>
        <v>2.9974761293169649</v>
      </c>
      <c r="M33" s="51">
        <f t="shared" ca="true" si="1"/>
        <v>0.6236175315472694</v>
      </c>
      <c r="N33" s="48">
        <f ca="true">O99</f>
        <v>98.060398700979363</v>
      </c>
      <c r="O33" s="49">
        <f t="shared" ref="O33:Q34" ca="true" si="2">P99</f>
        <v>0.81364466826944015</v>
      </c>
      <c r="P33" s="50">
        <f t="shared" ca="true" si="2"/>
        <v>0.89309953099935058</v>
      </c>
      <c r="Q33" s="51">
        <f t="shared" ca="true" si="2"/>
        <v>0.23285709975184493</v>
      </c>
      <c r="R33" s="48">
        <f ca="true">T99</f>
        <v>98.89698401604727</v>
      </c>
      <c r="S33" s="49">
        <f t="shared" ref="S33:U34" ca="true" si="3">U99</f>
        <v>0.14178036989908727</v>
      </c>
      <c r="T33" s="50">
        <f t="shared" ca="true" si="3"/>
        <v>0.77670690926764507</v>
      </c>
      <c r="U33" s="51">
        <f t="shared" ca="true" si="3"/>
        <v>0.18452870478600647</v>
      </c>
      <c r="V33" s="48">
        <f ca="true">Y99</f>
        <v>97.625173086226823</v>
      </c>
      <c r="W33" s="49">
        <f t="shared" ref="W33:Y34" ca="true" si="4">Z99</f>
        <v>0.59172943943047496</v>
      </c>
      <c r="X33" s="50">
        <f t="shared" ca="true" si="4"/>
        <v>1.6594552663107152</v>
      </c>
      <c r="Y33" s="51">
        <f t="shared" ca="true" si="4"/>
        <v>0.12364220803198014</v>
      </c>
    </row>
    <row r="34" x14ac:dyDescent="0.2">
      <c r="B34" s="1009"/>
      <c r="C34" s="1010"/>
      <c r="D34" s="1012"/>
      <c r="E34" s="37">
        <f>C100</f>
        <v>2020</v>
      </c>
      <c r="F34" s="53">
        <f ca="true">E100</f>
        <v>95.621411785689546</v>
      </c>
      <c r="G34" s="54">
        <f t="shared" ca="true" si="0"/>
        <v>1.0128881993754066</v>
      </c>
      <c r="H34" s="55">
        <f t="shared" ca="true" si="0"/>
        <v>2.744359650582382</v>
      </c>
      <c r="I34" s="56">
        <f t="shared" ca="true" si="0"/>
        <v>0.62134036435265871</v>
      </c>
      <c r="J34" s="53">
        <f ca="true">J100</f>
        <v>95.731301260522528</v>
      </c>
      <c r="K34" s="54">
        <f t="shared" ca="true" si="1"/>
        <v>0.64760507861324101</v>
      </c>
      <c r="L34" s="55">
        <f t="shared" ca="true" si="1"/>
        <v>2.9974761293169649</v>
      </c>
      <c r="M34" s="56">
        <f t="shared" ca="true" si="1"/>
        <v>0.6236175315472694</v>
      </c>
      <c r="N34" s="53">
        <f ca="true">O100</f>
        <v>98.060398700979363</v>
      </c>
      <c r="O34" s="54">
        <f t="shared" ca="true" si="2"/>
        <v>0.81364466826944015</v>
      </c>
      <c r="P34" s="55">
        <f t="shared" ca="true" si="2"/>
        <v>0.89309953099935058</v>
      </c>
      <c r="Q34" s="56">
        <f t="shared" ca="true" si="2"/>
        <v>0.23285709975184493</v>
      </c>
      <c r="R34" s="53">
        <f ca="true">T100</f>
        <v>98.89698401604727</v>
      </c>
      <c r="S34" s="54">
        <f t="shared" ca="true" si="3"/>
        <v>0.14178036989908727</v>
      </c>
      <c r="T34" s="55">
        <f t="shared" ca="true" si="3"/>
        <v>0.77670690926764507</v>
      </c>
      <c r="U34" s="56">
        <f t="shared" ca="true" si="3"/>
        <v>0.18452870478600647</v>
      </c>
      <c r="V34" s="53">
        <f ca="true">Y100</f>
        <v>97.625173086226823</v>
      </c>
      <c r="W34" s="54">
        <f t="shared" ca="true" si="4"/>
        <v>0.59172943943047496</v>
      </c>
      <c r="X34" s="55">
        <f t="shared" ca="true" si="4"/>
        <v>1.6594552663107152</v>
      </c>
      <c r="Y34" s="56">
        <f t="shared" ca="true" si="4"/>
        <v>0.12364220803198014</v>
      </c>
    </row>
    <row r="35" x14ac:dyDescent="0.2">
      <c r="F35" s="39"/>
      <c r="H35" s="42"/>
    </row>
    <row r="36" x14ac:dyDescent="0.2">
      <c r="B36" s="1007" t="s">
        <v>6</v>
      </c>
      <c r="C36" s="1008"/>
      <c r="D36" s="1011" t="s">
        <v>25</v>
      </c>
      <c r="E36" s="36">
        <f>C199</f>
        <v>2015</v>
      </c>
      <c r="F36" s="48">
        <f ca="true">E199</f>
        <v>96.333483146916734</v>
      </c>
      <c r="G36" s="49">
        <f t="shared" ref="G36:I37" ca="true" si="5">F199</f>
        <v>0.60799653155691047</v>
      </c>
      <c r="H36" s="50">
        <f t="shared" ca="true" si="5"/>
        <v>2.5441421479000326</v>
      </c>
      <c r="I36" s="51">
        <f t="shared" ca="true" si="5"/>
        <v>0.51437817362632421</v>
      </c>
      <c r="J36" s="48">
        <f ca="true">J199</f>
        <v>98.749694844616528</v>
      </c>
      <c r="K36" s="49">
        <f t="shared" ref="K36:M37" ca="true" si="6">K199</f>
        <v>0.44255352909014251</v>
      </c>
      <c r="L36" s="50">
        <f t="shared" ca="true" si="6"/>
        <v>0.61121576381229659</v>
      </c>
      <c r="M36" s="51">
        <f t="shared" ca="true" si="6"/>
        <v>0.19653586248102639</v>
      </c>
      <c r="N36" s="48">
        <f ca="true">O199</f>
        <v>98.947020380362247</v>
      </c>
      <c r="O36" s="49">
        <f t="shared" ref="O36:Q37" ca="true" si="7">P199</f>
        <v>0.69582379061066302</v>
      </c>
      <c r="P36" s="50">
        <f t="shared" ca="true" si="7"/>
        <v>0.35715582902709286</v>
      </c>
      <c r="Q36" s="51">
        <f t="shared" ca="true" si="7"/>
        <v>0</v>
      </c>
      <c r="R36" s="48">
        <f ca="true">T199</f>
        <v>99.68656504765282</v>
      </c>
      <c r="S36" s="49">
        <f t="shared" ref="S36:U37" ca="true" si="8">U199</f>
        <v>0.17101462753843208</v>
      </c>
      <c r="T36" s="50">
        <f t="shared" ca="true" si="8"/>
        <v>0.14242032480875366</v>
      </c>
      <c r="U36" s="51">
        <f t="shared" ca="true" si="8"/>
        <v>0</v>
      </c>
      <c r="V36" s="48">
        <f ca="true">Y199</f>
        <v>99.112728452234336</v>
      </c>
      <c r="W36" s="49">
        <f t="shared" ref="W36:Y37" ca="true" si="9">Z199</f>
        <v>0</v>
      </c>
      <c r="X36" s="50">
        <f t="shared" ca="true" si="9"/>
        <v>0.88727154776566408</v>
      </c>
      <c r="Y36" s="51">
        <f t="shared" ca="true" si="9"/>
        <v>0</v>
      </c>
    </row>
    <row r="37" x14ac:dyDescent="0.2">
      <c r="B37" s="1009"/>
      <c r="C37" s="1010"/>
      <c r="D37" s="1012"/>
      <c r="E37" s="37">
        <f>C200</f>
        <v>2020</v>
      </c>
      <c r="F37" s="53">
        <f ca="true">E200</f>
        <v>96.333483146916734</v>
      </c>
      <c r="G37" s="54">
        <f t="shared" ca="true" si="5"/>
        <v>0.60799653155691047</v>
      </c>
      <c r="H37" s="55">
        <f t="shared" ca="true" si="5"/>
        <v>2.5441421479000326</v>
      </c>
      <c r="I37" s="56">
        <f t="shared" ca="true" si="5"/>
        <v>0.51437817362632421</v>
      </c>
      <c r="J37" s="53">
        <f ca="true">J200</f>
        <v>98.749694844616528</v>
      </c>
      <c r="K37" s="54">
        <f t="shared" ca="true" si="6"/>
        <v>0.44255352909014251</v>
      </c>
      <c r="L37" s="55">
        <f t="shared" ca="true" si="6"/>
        <v>0.61121576381229659</v>
      </c>
      <c r="M37" s="56">
        <f t="shared" ca="true" si="6"/>
        <v>0.19653586248102639</v>
      </c>
      <c r="N37" s="53">
        <f ca="true">O200</f>
        <v>98.947020380362247</v>
      </c>
      <c r="O37" s="54">
        <f t="shared" ca="true" si="7"/>
        <v>0.69582379061066302</v>
      </c>
      <c r="P37" s="55">
        <f t="shared" ca="true" si="7"/>
        <v>0.35715582902709286</v>
      </c>
      <c r="Q37" s="56">
        <f t="shared" ca="true" si="7"/>
        <v>0</v>
      </c>
      <c r="R37" s="53">
        <f ca="true">T200</f>
        <v>99.68656504765282</v>
      </c>
      <c r="S37" s="54">
        <f t="shared" ca="true" si="8"/>
        <v>0.17101462753843208</v>
      </c>
      <c r="T37" s="55">
        <f t="shared" ca="true" si="8"/>
        <v>0.14242032480875366</v>
      </c>
      <c r="U37" s="56">
        <f t="shared" ca="true" si="8"/>
        <v>0</v>
      </c>
      <c r="V37" s="53">
        <f ca="true">Y200</f>
        <v>99.112728452234336</v>
      </c>
      <c r="W37" s="54">
        <f t="shared" ca="true" si="9"/>
        <v>0</v>
      </c>
      <c r="X37" s="55">
        <f t="shared" ca="true" si="9"/>
        <v>0.88727154776566408</v>
      </c>
      <c r="Y37" s="56">
        <f t="shared" ca="true" si="9"/>
        <v>0</v>
      </c>
    </row>
    <row r="38" x14ac:dyDescent="0.2">
      <c r="F38" s="39"/>
      <c r="G38" s="39"/>
      <c r="H38" s="42"/>
      <c r="I38" s="42"/>
    </row>
    <row r="39" x14ac:dyDescent="0.2">
      <c r="B39" s="1007" t="s">
        <v>7</v>
      </c>
      <c r="C39" s="1008"/>
      <c r="D39" s="1011" t="s">
        <v>25</v>
      </c>
      <c r="E39" s="36">
        <f>C299</f>
        <v>2015</v>
      </c>
      <c r="F39" s="48">
        <f ca="true">E299</f>
        <v>90.788143024992138</v>
      </c>
      <c r="G39" s="49">
        <f t="shared" ref="G39:I40" ca="true" si="10">F299</f>
        <v>1.9064486391696294</v>
      </c>
      <c r="H39" s="50">
        <f t="shared" ca="true" si="10"/>
        <v>5.9730715370471614</v>
      </c>
      <c r="I39" s="51">
        <f t="shared" ca="true" si="10"/>
        <v>1.3323367987910697</v>
      </c>
      <c r="J39" s="48">
        <f ca="true">J299</f>
        <v>92.916993026236653</v>
      </c>
      <c r="K39" s="49">
        <f t="shared" ref="K39:M40" ca="true" si="11">K299</f>
        <v>1.409132522100736</v>
      </c>
      <c r="L39" s="50">
        <f t="shared" ca="true" si="11"/>
        <v>4.576908893663969</v>
      </c>
      <c r="M39" s="51">
        <f t="shared" ca="true" si="11"/>
        <v>1.0969655579986415</v>
      </c>
      <c r="N39" s="48">
        <f ca="true">O299</f>
        <v>92.448096351777622</v>
      </c>
      <c r="O39" s="49">
        <f t="shared" ref="O39:Q40" ca="true" si="12">P299</f>
        <v>2.3413084541917009</v>
      </c>
      <c r="P39" s="50">
        <f t="shared" ca="true" si="12"/>
        <v>4.2961963265424146</v>
      </c>
      <c r="Q39" s="51">
        <f t="shared" ca="true" si="12"/>
        <v>0.91439886748826293</v>
      </c>
      <c r="R39" s="48">
        <f ca="true">T299</f>
        <v>96.333448080849735</v>
      </c>
      <c r="S39" s="49">
        <f t="shared" ref="S39:U40" ca="true" si="13">U299</f>
        <v>0.46614721053602415</v>
      </c>
      <c r="T39" s="50">
        <f t="shared" ca="true" si="13"/>
        <v>3.1799318656249653</v>
      </c>
      <c r="U39" s="51">
        <f t="shared" ca="true" si="13"/>
        <v>2.0472842989281759E-2</v>
      </c>
      <c r="V39" s="48">
        <f ca="true">Y299</f>
        <v>98.829670336849219</v>
      </c>
      <c r="W39" s="49">
        <f t="shared" ref="W39:Y40" ca="true" si="14">Z299</f>
        <v>0</v>
      </c>
      <c r="X39" s="50">
        <f t="shared" ca="true" si="14"/>
        <v>0.50276296768745965</v>
      </c>
      <c r="Y39" s="51">
        <f t="shared" ca="true" si="14"/>
        <v>0.66756669546332315</v>
      </c>
    </row>
    <row r="40" x14ac:dyDescent="0.2">
      <c r="B40" s="1009"/>
      <c r="C40" s="1010"/>
      <c r="D40" s="1012"/>
      <c r="E40" s="37">
        <f>C300</f>
        <v>2020</v>
      </c>
      <c r="F40" s="53">
        <f ca="true">E300</f>
        <v>90.788143024992138</v>
      </c>
      <c r="G40" s="54">
        <f t="shared" ca="true" si="10"/>
        <v>1.9064486391696294</v>
      </c>
      <c r="H40" s="55">
        <f t="shared" ca="true" si="10"/>
        <v>5.9730715370471614</v>
      </c>
      <c r="I40" s="56">
        <f t="shared" ca="true" si="10"/>
        <v>1.3323367987910697</v>
      </c>
      <c r="J40" s="53">
        <f ca="true">J300</f>
        <v>92.916993026236653</v>
      </c>
      <c r="K40" s="54">
        <f t="shared" ca="true" si="11"/>
        <v>1.409132522100736</v>
      </c>
      <c r="L40" s="55">
        <f t="shared" ca="true" si="11"/>
        <v>4.576908893663969</v>
      </c>
      <c r="M40" s="56">
        <f t="shared" ca="true" si="11"/>
        <v>1.0969655579986415</v>
      </c>
      <c r="N40" s="53">
        <f ca="true">O300</f>
        <v>92.448096351777622</v>
      </c>
      <c r="O40" s="54">
        <f t="shared" ca="true" si="12"/>
        <v>2.3413084541917009</v>
      </c>
      <c r="P40" s="55">
        <f t="shared" ca="true" si="12"/>
        <v>4.2961963265424146</v>
      </c>
      <c r="Q40" s="56">
        <f t="shared" ca="true" si="12"/>
        <v>0.91439886748826293</v>
      </c>
      <c r="R40" s="53">
        <f ca="true">T300</f>
        <v>96.333448080849735</v>
      </c>
      <c r="S40" s="54">
        <f t="shared" ca="true" si="13"/>
        <v>0.46614721053602415</v>
      </c>
      <c r="T40" s="55">
        <f t="shared" ca="true" si="13"/>
        <v>3.1799318656249653</v>
      </c>
      <c r="U40" s="56">
        <f t="shared" ca="true" si="13"/>
        <v>2.0472842989281759E-2</v>
      </c>
      <c r="V40" s="53">
        <f ca="true">Y300</f>
        <v>98.829670336849219</v>
      </c>
      <c r="W40" s="54">
        <f t="shared" ca="true" si="14"/>
        <v>0</v>
      </c>
      <c r="X40" s="55">
        <f t="shared" ca="true" si="14"/>
        <v>0.50276296768745965</v>
      </c>
      <c r="Y40" s="56">
        <f t="shared" ca="true" si="14"/>
        <v>0.66756669546332315</v>
      </c>
    </row>
    <row r="97" s="43" customFormat="true" ht="16.5" customHeight="true" x14ac:dyDescent="0.2">
      <c r="A97" s="1022" t="s">
        <v>5</v>
      </c>
      <c r="B97" s="1022"/>
      <c r="C97" s="1022"/>
      <c r="D97" s="1019" t="s">
        <v>0</v>
      </c>
      <c r="E97" s="1020"/>
      <c r="F97" s="1020"/>
      <c r="G97" s="1020"/>
      <c r="H97" s="1021"/>
      <c r="I97" s="1019" t="s">
        <v>1</v>
      </c>
      <c r="J97" s="1020"/>
      <c r="K97" s="1020"/>
      <c r="L97" s="1020"/>
      <c r="M97" s="1021"/>
      <c r="N97" s="1019" t="s">
        <v>2</v>
      </c>
      <c r="O97" s="1020"/>
      <c r="P97" s="1020"/>
      <c r="Q97" s="1020"/>
      <c r="R97" s="1021"/>
      <c r="S97" s="1019" t="s">
        <v>3</v>
      </c>
      <c r="T97" s="1020"/>
      <c r="U97" s="1020"/>
      <c r="V97" s="1020"/>
      <c r="W97" s="1021"/>
      <c r="X97" s="1019" t="s">
        <v>4</v>
      </c>
      <c r="Y97" s="1020"/>
      <c r="Z97" s="1020"/>
      <c r="AA97" s="1020"/>
      <c r="AB97" s="1021"/>
    </row>
    <row r="98" s="47" customFormat="true" ht="22.5" customHeight="true" x14ac:dyDescent="0.2">
      <c r="A98" s="1023"/>
      <c r="B98" s="1023"/>
      <c r="C98" s="1023"/>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027" t="s">
        <v>10</v>
      </c>
      <c r="B99" s="1028"/>
      <c r="C99" s="236">
        <f>MinBase(C105:C116)</f>
        <v>2015</v>
      </c>
      <c r="D99" s="59">
        <f ca="true">IF((D101+H101)&gt;100,D101*100/(D101+H101),D101)</f>
        <v>96.634299985064942</v>
      </c>
      <c r="E99" s="60">
        <f ca="true">D99*AVERAGEIF(E105:E116,"&gt;0")/100</f>
        <v>95.621411785689546</v>
      </c>
      <c r="F99" s="61">
        <f ca="true">D99*(100-AVERAGEIF(E105:E116,"&gt;0"))/100</f>
        <v>1.0128881993754066</v>
      </c>
      <c r="G99" s="62">
        <f ca="true">100-(E99+F99+H99)</f>
        <v>2.744359650582382</v>
      </c>
      <c r="H99" s="63">
        <f ca="true">IF((D101+H101)&gt;100,H101*100/(D101+H101),H101)</f>
        <v>0.62134036435265871</v>
      </c>
      <c r="I99" s="59">
        <f ca="true">IF((I101+M101)&gt;100,I101*100/(I101+M101),I101)</f>
        <v>96.378906339135767</v>
      </c>
      <c r="J99" s="60">
        <f ca="true">I99*AVERAGEIF(J105:J116,"&gt;0")/100</f>
        <v>95.731301260522528</v>
      </c>
      <c r="K99" s="64">
        <f ca="true">I99*(100-AVERAGEIF(J105:J116,"&gt;0"))/100</f>
        <v>0.64760507861324101</v>
      </c>
      <c r="L99" s="65">
        <f ca="true">100-(J99+K99+M99)</f>
        <v>2.9974761293169649</v>
      </c>
      <c r="M99" s="66">
        <f ca="true">IF((I101+M101)&gt;100,M101*100/(I101+M101),M101)</f>
        <v>0.6236175315472694</v>
      </c>
      <c r="N99" s="59">
        <f ca="true">IF((N101+R101)&gt;100,N101*100/(N101+R101),N101)</f>
        <v>98.87404336924881</v>
      </c>
      <c r="O99" s="60">
        <f ca="true">N99*AVERAGEIF(O105:O116,"&gt;0")/100</f>
        <v>98.060398700979363</v>
      </c>
      <c r="P99" s="64">
        <f ca="true">N99*(100-AVERAGEIF(O105:O116,"&gt;0"))/100</f>
        <v>0.81364466826944015</v>
      </c>
      <c r="Q99" s="65">
        <f ca="true">100-(O99+P99+R99)</f>
        <v>0.89309953099935058</v>
      </c>
      <c r="R99" s="66">
        <f ca="true">IF((N101+R101)&gt;100,R101*100/(N101+R101),R101)</f>
        <v>0.23285709975184493</v>
      </c>
      <c r="S99" s="59">
        <f ca="true">IF((S101+W101)&gt;100,S101*100/(S101+W101),S101)</f>
        <v>99.038764385946351</v>
      </c>
      <c r="T99" s="60">
        <f ca="true">S99*AVERAGEIF(T105:T116,"&gt;0")/100</f>
        <v>98.89698401604727</v>
      </c>
      <c r="U99" s="64">
        <f ca="true">S99*(100-AVERAGEIF(T105:T116,"&gt;0"))/100</f>
        <v>0.14178036989908727</v>
      </c>
      <c r="V99" s="65">
        <f ca="true">100-(T99+U99+W99)</f>
        <v>0.77670690926764507</v>
      </c>
      <c r="W99" s="66">
        <f ca="true">IF((S101+W101)&gt;100,W101*100/(S101+W101),W101)</f>
        <v>0.18452870478600647</v>
      </c>
      <c r="X99" s="59">
        <f ca="true">IF((X101+AB101)&gt;100,X101*100/(X101+AB101),X101)</f>
        <v>98.216902525657289</v>
      </c>
      <c r="Y99" s="60">
        <f ca="true">X99*AVERAGEIF(Y105:Y116,"&gt;0")/100</f>
        <v>97.625173086226823</v>
      </c>
      <c r="Z99" s="64">
        <f ca="true">X99*(100-AVERAGEIF(Y105:Y116,"&gt;0"))/100</f>
        <v>0.59172943943047496</v>
      </c>
      <c r="AA99" s="65">
        <f ca="true">100-(Y99+Z99+AB99)</f>
        <v>1.6594552663107152</v>
      </c>
      <c r="AB99" s="66">
        <f ca="true">IF((X101+AB101)&gt;100,AB101*100/(X101+AB101),AB101)</f>
        <v>0.12364220803198014</v>
      </c>
    </row>
    <row r="100" s="67" customFormat="true" ht="15" customHeight="true" x14ac:dyDescent="0.2">
      <c r="A100" s="1029"/>
      <c r="B100" s="1030"/>
      <c r="C100" s="237">
        <f>MaxTarget(C105:C116)</f>
        <v>2020</v>
      </c>
      <c r="D100" s="68">
        <f ca="true">IF((D102+H102)&gt;100,D102*100/(D102+H102),D102)</f>
        <v>96.634299985064942</v>
      </c>
      <c r="E100" s="69">
        <f ca="true">D100*AVERAGEIF(E105:E116,"&gt;0")/100</f>
        <v>95.621411785689546</v>
      </c>
      <c r="F100" s="70">
        <f ca="true">D100*(100-AVERAGEIF(E105:E116,"&gt;0"))/100</f>
        <v>1.0128881993754066</v>
      </c>
      <c r="G100" s="71">
        <f ca="true">100-(E100+F100+H100)</f>
        <v>2.744359650582382</v>
      </c>
      <c r="H100" s="72">
        <f ca="true">IF((D102+H102)&gt;100,H102*100/(D102+H102),H102)</f>
        <v>0.62134036435265871</v>
      </c>
      <c r="I100" s="68">
        <f ca="true">IF((I102+M102)&gt;100,I102*100/(I102+M102),I102)</f>
        <v>96.378906339135767</v>
      </c>
      <c r="J100" s="69">
        <f ca="true">I100*AVERAGEIF(J105:J116,"&gt;0")/100</f>
        <v>95.731301260522528</v>
      </c>
      <c r="K100" s="70">
        <f ca="true">I100*(100-AVERAGEIF(J105:J116,"&gt;0"))/100</f>
        <v>0.64760507861324101</v>
      </c>
      <c r="L100" s="71">
        <f ca="true">100-(J100+K100+M100)</f>
        <v>2.9974761293169649</v>
      </c>
      <c r="M100" s="72">
        <f ca="true">IF((I102+M102)&gt;100,M102*100/(I102+M102),M102)</f>
        <v>0.6236175315472694</v>
      </c>
      <c r="N100" s="68">
        <f ca="true">IF((N102+R102)&gt;100,N102*100/(N102+R102),N102)</f>
        <v>98.87404336924881</v>
      </c>
      <c r="O100" s="69">
        <f ca="true">N100*AVERAGEIF(O105:O116,"&gt;0")/100</f>
        <v>98.060398700979363</v>
      </c>
      <c r="P100" s="70">
        <f ca="true">N100*(100-AVERAGEIF(O105:O116,"&gt;0"))/100</f>
        <v>0.81364466826944015</v>
      </c>
      <c r="Q100" s="71">
        <f ca="true">100-(O100+P100+R100)</f>
        <v>0.89309953099935058</v>
      </c>
      <c r="R100" s="72">
        <f ca="true">IF((N102+R102)&gt;100,R102*100/(N102+R102),R102)</f>
        <v>0.23285709975184493</v>
      </c>
      <c r="S100" s="68">
        <f ca="true">IF((S102+W102)&gt;100,S102*100/(S102+W102),S102)</f>
        <v>99.038764385946351</v>
      </c>
      <c r="T100" s="69">
        <f ca="true">S100*AVERAGEIF(T105:T116,"&gt;0")/100</f>
        <v>98.89698401604727</v>
      </c>
      <c r="U100" s="70">
        <f ca="true">S100*(100-AVERAGEIF(T105:T116,"&gt;0"))/100</f>
        <v>0.14178036989908727</v>
      </c>
      <c r="V100" s="71">
        <f ca="true">100-(T100+U100+W100)</f>
        <v>0.77670690926764507</v>
      </c>
      <c r="W100" s="72">
        <f ca="true">IF((S102+W102)&gt;100,W102*100/(S102+W102),W102)</f>
        <v>0.18452870478600647</v>
      </c>
      <c r="X100" s="68">
        <f ca="true">IF((X102+AB102)&gt;100,X102*100/(X102+AB102),X102)</f>
        <v>98.216902525657289</v>
      </c>
      <c r="Y100" s="69">
        <f ca="true">X100*AVERAGEIF(Y105:Y116,"&gt;0")/100</f>
        <v>97.625173086226823</v>
      </c>
      <c r="Z100" s="70">
        <f ca="true">X100*(100-AVERAGEIF(Y105:Y116,"&gt;0"))/100</f>
        <v>0.59172943943047496</v>
      </c>
      <c r="AA100" s="71">
        <f ca="true">100-(Y100+Z100+AB100)</f>
        <v>1.6594552663107152</v>
      </c>
      <c r="AB100" s="72">
        <f ca="true">IF((X102+AB102)&gt;100,AB102*100/(X102+AB102),AB102)</f>
        <v>0.12364220803198014</v>
      </c>
    </row>
    <row r="101" hidden="true" x14ac:dyDescent="0.2">
      <c r="A101" s="1031" t="s">
        <v>12</v>
      </c>
      <c r="B101" s="1032"/>
      <c r="C101" s="73">
        <f>MinRegYear(C99,C105:C116)</f>
        <v>2017</v>
      </c>
      <c r="D101" s="74">
        <f ca="true">IF(MAX(C105:C116)-MIN(C105:C116)&lt;5,AVERAGEIF(C105:C116,"&gt;0",D105:D116),
IF(FORECAST($C101,D$105:D$116,$C$105:$C$116)&lt;0,0,
IF(FORECAST($C101,D$105:D$116,$C$105:$C$116)&gt;100,100,
FORECAST($C101,D$105:D$116,$C$105:$C$116))))</f>
        <v>96.634299985064942</v>
      </c>
      <c r="E101" s="75"/>
      <c r="F101" s="76"/>
      <c r="G101" s="76"/>
      <c r="H101" s="77">
        <f ca="true">IF(MAX(C105:C116)-MIN(C105:C116)&lt;5,AVERAGEIF(C105:C116,"&gt;0",H105:H116),
IF(FORECAST($C101,H$105:H$116,$C$105:$C$116)&lt;0,0,
IF(FORECAST($C101,H$105:H$116,$C$105:$C$116)&gt;100,100,
FORECAST($C101,H$105:H$116,$C$105:$C$116))))</f>
        <v>0.62134036435265871</v>
      </c>
      <c r="I101" s="74">
        <f ca="true">IF(MAX(C105:C116)-MIN(C105:C116)&lt;5,AVERAGEIF(C105:C116,"&gt;0",I105:I116),
IF(FORECAST($C101,I$105:I$116,$C$105:$C$116)&lt;0,0,
IF(FORECAST($C101,I$105:I$116,$C$105:$C$116)&gt;100,100,
FORECAST($C101,I$105:I$116,$C$105:$C$116))))</f>
        <v>96.378906339135767</v>
      </c>
      <c r="J101" s="75"/>
      <c r="K101" s="76"/>
      <c r="L101" s="76"/>
      <c r="M101" s="77">
        <f ca="true">IF(MAX(C105:C116)-MIN(C105:C116)&lt;5,AVERAGEIF(C105:C116,"&gt;0",M105:M116),
IF(FORECAST($C101,M$105:M$116,$C$105:$C$116)&lt;0,0,
IF(FORECAST($C101,M$105:M$116,$C$105:$C$116)&gt;100,100,
FORECAST($C101,M$105:M$116,$C$105:$C$116))))</f>
        <v>0.6236175315472694</v>
      </c>
      <c r="N101" s="74">
        <f ca="true">IF(MAX(C105:C116)-MIN(C105:C116)&lt;5,AVERAGEIF(C105:C116,"&gt;0",N105:N116),
IF(FORECAST($C101,N$105:N$116,$C$105:$C$116)&lt;0,0,
IF(FORECAST($C101,N$105:N$116,$C$105:$C$116)&gt;100,100,
FORECAST($C101,N$105:N$116,$C$105:$C$116))))</f>
        <v>98.87404336924881</v>
      </c>
      <c r="O101" s="75"/>
      <c r="P101" s="76"/>
      <c r="Q101" s="76"/>
      <c r="R101" s="77">
        <f ca="true">IF(MAX(C105:C116)-MIN(C105:C116)&lt;5,AVERAGEIF(C105:C116,"&gt;0",R105:R116),
IF(FORECAST($C101,R$105:R$116,$C$105:$C$116)&lt;0,0,
IF(FORECAST($C101,R$105:R$116,$C$105:$C$116)&gt;100,100,
FORECAST($C101,R$105:R$116,$C$105:$C$116))))</f>
        <v>0.23285709975184493</v>
      </c>
      <c r="S101" s="74">
        <f ca="true">IF(MAX(C105:C116)-MIN(C105:C116)&lt;5,AVERAGEIF(C105:C116,"&gt;0",S105:S116),
IF(FORECAST($C101,S$105:S$116,$C$105:$C$116)&lt;0,0,
IF(FORECAST($C101,S$105:S$116,$C$105:$C$116)&gt;100,100,
FORECAST($C101,S$105:S$116,$C$105:$C$116))))</f>
        <v>99.038764385946351</v>
      </c>
      <c r="T101" s="75"/>
      <c r="U101" s="76"/>
      <c r="V101" s="76"/>
      <c r="W101" s="77">
        <f ca="true">IF(MAX(C105:C116)-MIN(C105:C116)&lt;5,AVERAGEIF(C105:C116,"&gt;0",W105:W116),
IF(FORECAST($C101,W$105:W$116,$C$105:$C$116)&lt;0,0,
IF(FORECAST($C101,W$105:W$116,$C$105:$C$116)&gt;100,100,
FORECAST($C101,W$105:W$116,$C$105:$C$116))))</f>
        <v>0.18452870478600647</v>
      </c>
      <c r="X101" s="74">
        <f ca="true">IF(MAX(C105:C116)-MIN(C105:C116)&lt;5,AVERAGEIF(C105:C116,"&gt;0",X105:X116),
IF(FORECAST($C101,X$105:X$116,$C$105:$C$116)&lt;0,0,
IF(FORECAST($C101,X$105:X$116,$C$105:$C$116)&gt;100,100,
FORECAST($C101,X$105:X$116,$C$105:$C$116))))</f>
        <v>98.216902525657289</v>
      </c>
      <c r="Y101" s="75"/>
      <c r="Z101" s="76"/>
      <c r="AA101" s="76"/>
      <c r="AB101" s="77">
        <f ca="true">IF(MAX(C105:C116)-MIN(C105:C116)&lt;5,AVERAGEIF(C105:C116,"&gt;0",AB105:AB116),
IF(FORECAST($C101,AB$105:AB$116,$C$105:$C$116)&lt;0,0,
IF(FORECAST($C101,AB$105:AB$116,$C$105:$C$116)&gt;100,100,
FORECAST($C101,AB$105:AB$116,$C$105:$C$116))))</f>
        <v>0.12364220803198014</v>
      </c>
    </row>
    <row r="102" hidden="true" x14ac:dyDescent="0.2">
      <c r="A102" s="1033"/>
      <c r="B102" s="1034"/>
      <c r="C102" s="52">
        <f>MaxRegYear(C100,C105:C116)</f>
        <v>2020</v>
      </c>
      <c r="D102" s="78">
        <f ca="true">IF(MAX(C105:C116)-MIN(C105:C116)&lt;5,AVERAGEIF(C105:C116,"&gt;0",D105:D116),
IF(FORECAST($C102,D$105:D$116,$C$105:$C$116)&lt;0,0,
IF(FORECAST($C102,D$105:D$116,$C$105:$C$116)&gt;100,100,
FORECAST($C102,D$105:D$116,$C$105:$C$116))))</f>
        <v>96.634299985064942</v>
      </c>
      <c r="E102" s="79"/>
      <c r="F102" s="80"/>
      <c r="G102" s="80"/>
      <c r="H102" s="81">
        <f ca="true">IF(MAX(C105:C116)-MIN(C105:C116)&lt;5,AVERAGEIF(C105:C116,"&gt;0",H105:H116),
IF(FORECAST($C102,H$105:H$116,$C$105:$C$116)&lt;0,0,
IF(FORECAST($C102,H$105:H$116,$C$105:$C$116)&gt;100,100,
FORECAST($C102,H$105:H$116,$C$105:$C$116))))</f>
        <v>0.62134036435265871</v>
      </c>
      <c r="I102" s="78">
        <f ca="true">IF(MAX(C105:C116)-MIN(C105:C116)&lt;5,AVERAGEIF(C105:C116,"&gt;0",I105:I116),
IF(FORECAST($C102,I$105:I$116,$C$105:$C$116)&lt;0,0,
IF(FORECAST($C102,I$105:I$116,$C$105:$C$116)&gt;100,100,
FORECAST($C102,I$105:I$116,$C$105:$C$116))))</f>
        <v>96.378906339135767</v>
      </c>
      <c r="J102" s="79"/>
      <c r="K102" s="80"/>
      <c r="L102" s="80"/>
      <c r="M102" s="81">
        <f ca="true">IF(MAX(C105:C116)-MIN(C105:C116)&lt;5,AVERAGEIF(C105:C116,"&gt;0",M105:M116),
IF(FORECAST($C102,M$105:M$116,$C$105:$C$116)&lt;0,0,
IF(FORECAST($C102,M$105:M$116,$C$105:$C$116)&gt;100,100,
FORECAST($C102,M$105:M$116,$C$105:$C$116))))</f>
        <v>0.6236175315472694</v>
      </c>
      <c r="N102" s="78">
        <f ca="true">IF(MAX(C105:C116)-MIN(C105:C116)&lt;5,AVERAGEIF(C105:C116,"&gt;0",N105:N116),
IF(FORECAST($C102,N$105:N$116,$C$105:$C$116)&lt;0,0,
IF(FORECAST($C102,N$105:N$116,$C$105:$C$116)&gt;100,100,
FORECAST($C102,N$105:N$116,$C$105:$C$116))))</f>
        <v>98.87404336924881</v>
      </c>
      <c r="O102" s="79"/>
      <c r="P102" s="80"/>
      <c r="Q102" s="80"/>
      <c r="R102" s="81">
        <f ca="true">IF(MAX(C105:C116)-MIN(C105:C116)&lt;5,AVERAGEIF(C105:C116,"&gt;0",R105:R116),
IF(FORECAST($C102,R$105:R$116,$C$105:$C$116)&lt;0,0,
IF(FORECAST($C102,R$105:R$116,$C$105:$C$116)&gt;100,100,
FORECAST($C102,R$105:R$116,$C$105:$C$116))))</f>
        <v>0.23285709975184493</v>
      </c>
      <c r="S102" s="78">
        <f ca="true">IF(MAX(C105:C116)-MIN(C105:C116)&lt;5,AVERAGEIF(C105:C116,"&gt;0",S105:S116),
IF(FORECAST($C102,S$105:S$116,$C$105:$C$116)&lt;0,0,
IF(FORECAST($C102,S$105:S$116,$C$105:$C$116)&gt;100,100,
FORECAST($C102,S$105:S$116,$C$105:$C$116))))</f>
        <v>99.038764385946351</v>
      </c>
      <c r="T102" s="79"/>
      <c r="U102" s="80"/>
      <c r="V102" s="80"/>
      <c r="W102" s="81">
        <f ca="true">IF(MAX(C105:C116)-MIN(C105:C116)&lt;5,AVERAGEIF(C105:C116,"&gt;0",W105:W116),
IF(FORECAST($C102,W$105:W$116,$C$105:$C$116)&lt;0,0,
IF(FORECAST($C102,W$105:W$116,$C$105:$C$116)&gt;100,100,
FORECAST($C102,W$105:W$116,$C$105:$C$116))))</f>
        <v>0.18452870478600647</v>
      </c>
      <c r="X102" s="78">
        <f ca="true">IF(MAX(C105:C116)-MIN(C105:C116)&lt;5,AVERAGEIF(C105:C116,"&gt;0",X105:X116),
IF(FORECAST($C102,X$105:X$116,$C$105:$C$116)&lt;0,0,
IF(FORECAST($C102,X$105:X$116,$C$105:$C$116)&gt;100,100,
FORECAST($C102,X$105:X$116,$C$105:$C$116))))</f>
        <v>98.216902525657289</v>
      </c>
      <c r="Y102" s="79"/>
      <c r="Z102" s="80"/>
      <c r="AA102" s="80"/>
      <c r="AB102" s="81">
        <f ca="true">IF(MAX(C105:C116)-MIN(C105:C116)&lt;5,AVERAGEIF(C105:C116,"&gt;0",AB105:AB116),
IF(FORECAST($C102,AB$105:AB$116,$C$105:$C$116)&lt;0,0,
IF(FORECAST($C102,AB$105:AB$116,$C$105:$C$116)&gt;100,100,
FORECAST($C102,AB$105:AB$116,$C$105:$C$116))))</f>
        <v>0.12364220803198014</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85" t="s">
        <v>15</v>
      </c>
      <c r="F104" s="246"/>
      <c r="G104" s="246"/>
      <c r="H104" s="88" t="s">
        <v>17</v>
      </c>
      <c r="I104" s="85" t="s">
        <v>14</v>
      </c>
      <c r="J104" s="85" t="s">
        <v>15</v>
      </c>
      <c r="K104" s="246"/>
      <c r="L104" s="246"/>
      <c r="M104" s="88" t="s">
        <v>17</v>
      </c>
      <c r="N104" s="86" t="s">
        <v>14</v>
      </c>
      <c r="O104" s="46" t="s">
        <v>15</v>
      </c>
      <c r="P104" s="246"/>
      <c r="Q104" s="246"/>
      <c r="R104" s="88" t="s">
        <v>17</v>
      </c>
      <c r="S104" s="86" t="s">
        <v>14</v>
      </c>
      <c r="T104" s="46" t="s">
        <v>15</v>
      </c>
      <c r="U104" s="246"/>
      <c r="V104" s="246"/>
      <c r="W104" s="88" t="s">
        <v>17</v>
      </c>
      <c r="X104" s="86" t="s">
        <v>14</v>
      </c>
      <c r="Y104" s="46" t="s">
        <v>15</v>
      </c>
      <c r="Z104" s="246"/>
      <c r="AA104" s="246"/>
      <c r="AB104" s="88" t="s">
        <v>17</v>
      </c>
      <c r="AD104" s="247"/>
    </row>
    <row r="105" x14ac:dyDescent="0.2">
      <c r="A105" s="90"/>
      <c r="B105" s="1" t="s">
        <v>339</v>
      </c>
      <c r="C105" s="2">
        <v>2019</v>
      </c>
      <c r="D105" s="1">
        <f t="shared" ref="D105:D116" ca="true" si="15">IF(ISERROR(INDIRECT(CONCATENATE($B105,"!C16"))),"",INDIRECT(CONCATENATE($B105,"!C16")))</f>
        <v>96.634299985064942</v>
      </c>
      <c r="E105" s="91">
        <f t="shared" ref="E105:E116" ca="true" si="16">IF(ISERROR(INDIRECT(CONCATENATE($B105,"!C23"))),"",INDIRECT(CONCATENATE($B105,"!C23")))</f>
        <v>98.951833666170344</v>
      </c>
      <c r="F105" s="92"/>
      <c r="G105" s="92"/>
      <c r="H105" s="93">
        <f t="shared" ref="H105:H116" ca="true" si="17">IF(ISERROR(INDIRECT(CONCATENATE($B105,"!C21"))),"",INDIRECT(CONCATENATE($B105,"!C21")))</f>
        <v>0.62134036435265871</v>
      </c>
      <c r="I105" s="1">
        <f t="shared" ref="I105:I116" ca="true" si="18">IF(ISERROR(INDIRECT(CONCATENATE($B105,"!D16"))),"",INDIRECT(CONCATENATE($B105,"!D16")))</f>
        <v>96.378906339135767</v>
      </c>
      <c r="J105" s="91">
        <f t="shared" ref="J105:J116" ca="true" si="19">IF(ISERROR(INDIRECT(CONCATENATE($B105,"!D23"))),"",INDIRECT(CONCATENATE($B105,"!D23")))</f>
        <v>99.32806347030494</v>
      </c>
      <c r="K105" s="92"/>
      <c r="L105" s="92"/>
      <c r="M105" s="93">
        <f t="shared" ref="M105:M116" ca="true" si="20">IF(ISERROR(INDIRECT(CONCATENATE($B105,"!D21"))),"",INDIRECT(CONCATENATE($B105,"!D21")))</f>
        <v>0.6236175315472694</v>
      </c>
      <c r="N105" s="1">
        <f t="shared" ref="N105:N116" ca="true" si="21">IF(ISERROR(INDIRECT(CONCATENATE($B105,"!E16"))),"",INDIRECT(CONCATENATE($B105,"!E16")))</f>
        <v>98.87404336924881</v>
      </c>
      <c r="O105" s="91">
        <f t="shared" ref="O105:O116" ca="true" si="22">IF(ISERROR(INDIRECT(CONCATENATE($B105,"!E23"))),"",INDIRECT(CONCATENATE($B105,"!E23")))</f>
        <v>99.177089718854873</v>
      </c>
      <c r="P105" s="92"/>
      <c r="Q105" s="92"/>
      <c r="R105" s="93">
        <f t="shared" ref="R105:R116" ca="true" si="23">IF(ISERROR(INDIRECT(CONCATENATE($B105,"!E21"))),"",INDIRECT(CONCATENATE($B105,"!E21")))</f>
        <v>0.23285709975184493</v>
      </c>
      <c r="S105" s="1">
        <f t="shared" ref="S105:S116" ca="true" si="24">IF(ISERROR(INDIRECT(CONCATENATE($B105,"!F16"))),"",INDIRECT(CONCATENATE($B105,"!F16")))</f>
        <v>99.038764385946351</v>
      </c>
      <c r="T105" s="91">
        <f t="shared" ref="T105:T116" ca="true" si="25">IF(ISERROR(INDIRECT(CONCATENATE($B105,"!F23"))),"",INDIRECT(CONCATENATE($B105,"!F23")))</f>
        <v>99.856843559410152</v>
      </c>
      <c r="U105" s="92"/>
      <c r="V105" s="92"/>
      <c r="W105" s="93">
        <f t="shared" ref="W105:W116" ca="true" si="26">IF(ISERROR(INDIRECT(CONCATENATE($B105,"!F21"))),"",INDIRECT(CONCATENATE($B105,"!F21")))</f>
        <v>0.18452870478600647</v>
      </c>
      <c r="X105" s="1">
        <f t="shared" ref="X105:X116" ca="true" si="27">IF(ISERROR(INDIRECT(CONCATENATE($B105,"!G16"))),"",INDIRECT(CONCATENATE($B105,"!G16")))</f>
        <v>98.216902525657289</v>
      </c>
      <c r="Y105" s="91">
        <f t="shared" ref="Y105:Y116" ca="true" si="28">IF(ISERROR(INDIRECT(CONCATENATE($B105,"!G23"))),"",INDIRECT(CONCATENATE($B105,"!G23")))</f>
        <v>99.397527895694026</v>
      </c>
      <c r="Z105" s="92"/>
      <c r="AA105" s="92"/>
      <c r="AB105" s="93">
        <f t="shared" ref="AB105:AB116" ca="true" si="29">IF(ISERROR(INDIRECT(CONCATENATE($B105,"!G221"))),"",INDIRECT(CONCATENATE($B105,"!G21")))</f>
        <v>0.12364220803198014</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00" t="str">
        <f>CONCATENATE("National use of drinking water sources, ",C99,"–",C100)</f>
        <v>National use of drinking water sources, 2015–2020</v>
      </c>
      <c r="C118" s="1001"/>
      <c r="D118" s="1001"/>
      <c r="E118" s="1001"/>
      <c r="F118" s="1001"/>
      <c r="G118" s="1001"/>
      <c r="H118" s="1001"/>
      <c r="I118" s="1001"/>
      <c r="J118" s="1001"/>
      <c r="K118" s="1001"/>
      <c r="L118" s="1001"/>
      <c r="N118" s="101"/>
      <c r="O118" s="101"/>
      <c r="P118" s="101"/>
      <c r="Q118" s="101"/>
      <c r="R118" s="101"/>
      <c r="S118" s="1024" t="s">
        <v>11</v>
      </c>
      <c r="T118" s="1025"/>
      <c r="U118" s="1025"/>
      <c r="V118" s="1025"/>
      <c r="W118" s="1026"/>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022" t="s">
        <v>6</v>
      </c>
      <c r="B197" s="1022"/>
      <c r="C197" s="1022"/>
      <c r="D197" s="1019" t="s">
        <v>0</v>
      </c>
      <c r="E197" s="1020"/>
      <c r="F197" s="1020"/>
      <c r="G197" s="1020"/>
      <c r="H197" s="1021"/>
      <c r="I197" s="1019" t="s">
        <v>1</v>
      </c>
      <c r="J197" s="1020"/>
      <c r="K197" s="1020"/>
      <c r="L197" s="1020"/>
      <c r="M197" s="1021"/>
      <c r="N197" s="1019" t="s">
        <v>2</v>
      </c>
      <c r="O197" s="1020"/>
      <c r="P197" s="1020"/>
      <c r="Q197" s="1020"/>
      <c r="R197" s="1021"/>
      <c r="S197" s="1019" t="s">
        <v>3</v>
      </c>
      <c r="T197" s="1020"/>
      <c r="U197" s="1020"/>
      <c r="V197" s="1020"/>
      <c r="W197" s="1021"/>
      <c r="X197" s="1019" t="s">
        <v>4</v>
      </c>
      <c r="Y197" s="1020"/>
      <c r="Z197" s="1020"/>
      <c r="AA197" s="1020"/>
      <c r="AB197" s="1021"/>
    </row>
    <row r="198" s="47" customFormat="true" ht="22.5" customHeight="true" x14ac:dyDescent="0.2">
      <c r="A198" s="1035"/>
      <c r="B198" s="1035"/>
      <c r="C198" s="1035"/>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027" t="s">
        <v>10</v>
      </c>
      <c r="B199" s="1028"/>
      <c r="C199" s="236">
        <f>MinBase(C205:C216)</f>
        <v>2015</v>
      </c>
      <c r="D199" s="59">
        <f ca="true">IF((D201+H201)&gt;100,D201*100/(D201+H201),D201)</f>
        <v>96.941479678473641</v>
      </c>
      <c r="E199" s="60">
        <f ca="true">D199*AVERAGEIF(E205:E216,"&gt;0")/100</f>
        <v>96.333483146916734</v>
      </c>
      <c r="F199" s="61">
        <f ca="true">D199*(100-AVERAGEIF(E205:E216,"&gt;0"))/100</f>
        <v>0.60799653155691047</v>
      </c>
      <c r="G199" s="62">
        <f ca="true">100-(E199+F199+H199)</f>
        <v>2.5441421479000326</v>
      </c>
      <c r="H199" s="63">
        <f ca="true">IF((D201+H201)&gt;100,H201*100/(D201+H201),H201)</f>
        <v>0.51437817362632421</v>
      </c>
      <c r="I199" s="59">
        <f ca="true">IF((I201+M201)&gt;100,I201*100/(I201+M201),I201)</f>
        <v>99.192248373706676</v>
      </c>
      <c r="J199" s="60">
        <f ca="true">I199*AVERAGEIF(J205:J216,"&gt;0")/100</f>
        <v>98.749694844616528</v>
      </c>
      <c r="K199" s="64">
        <f ca="true">I199*(100-AVERAGEIF(J205:J216,"&gt;0"))/100</f>
        <v>0.44255352909014251</v>
      </c>
      <c r="L199" s="65">
        <f ca="true">100-(J199+K199+M199)</f>
        <v>0.61121576381229659</v>
      </c>
      <c r="M199" s="66">
        <f ca="true">IF((I201+M201)&gt;100,M201*100/(I201+M201),M201)</f>
        <v>0.19653586248102639</v>
      </c>
      <c r="N199" s="59">
        <f ca="true">IF((N201+R201)&gt;100,N201*100/(N201+R201),N201)</f>
        <v>99.642844170972907</v>
      </c>
      <c r="O199" s="60">
        <f ca="true">N199*AVERAGEIF(O205:O216,"&gt;0")/100</f>
        <v>98.947020380362247</v>
      </c>
      <c r="P199" s="64">
        <f ca="true">N199*(100-AVERAGEIF(O205:O216,"&gt;0"))/100</f>
        <v>0.69582379061066302</v>
      </c>
      <c r="Q199" s="65">
        <f ca="true">100-(O199+P199+R199)</f>
        <v>0.35715582902709286</v>
      </c>
      <c r="R199" s="66">
        <f ca="true">IF((N201+R201)&gt;100,R201*100/(N201+R201),R201)</f>
        <v>0</v>
      </c>
      <c r="S199" s="59">
        <f ca="true">IF((S201+W201)&gt;100,S201*100/(S201+W201),S201)</f>
        <v>99.857579675191261</v>
      </c>
      <c r="T199" s="60">
        <f ca="true">S199*AVERAGEIF(T205:T216,"&gt;0")/100</f>
        <v>99.68656504765282</v>
      </c>
      <c r="U199" s="64">
        <f ca="true">S199*(100-AVERAGEIF(T205:T216,"&gt;0"))/100</f>
        <v>0.17101462753843208</v>
      </c>
      <c r="V199" s="65">
        <f ca="true">100-(T199+U199+W199)</f>
        <v>0.14242032480875366</v>
      </c>
      <c r="W199" s="66">
        <f ca="true">IF((S201+W201)&gt;100,W201*100/(S201+W201),W201)</f>
        <v>0</v>
      </c>
      <c r="X199" s="59">
        <f ca="true">IF((X201+AB201)&gt;100,X201*100/(X201+AB201),X201)</f>
        <v>99.112728452234336</v>
      </c>
      <c r="Y199" s="60">
        <f ca="true">X199*AVERAGEIF(Y205:Y216,"&gt;0")/100</f>
        <v>99.112728452234336</v>
      </c>
      <c r="Z199" s="64">
        <f ca="true">X199*(100-AVERAGEIF(Y205:Y216,"&gt;0"))/100</f>
        <v>0</v>
      </c>
      <c r="AA199" s="65">
        <f ca="true">100-(Y199+Z199+AB199)</f>
        <v>0.88727154776566408</v>
      </c>
      <c r="AB199" s="66">
        <f ca="true">IF((X201+AB201)&gt;100,AB201*100/(X201+AB201),AB201)</f>
        <v>0</v>
      </c>
    </row>
    <row r="200" s="67" customFormat="true" ht="15" customHeight="true" x14ac:dyDescent="0.2">
      <c r="A200" s="1029"/>
      <c r="B200" s="1030"/>
      <c r="C200" s="237">
        <f>MaxTarget(C205:C216)</f>
        <v>2020</v>
      </c>
      <c r="D200" s="68">
        <f ca="true">IF((D202+H202)&gt;100,D202*100/(D202+H202),D202)</f>
        <v>96.941479678473641</v>
      </c>
      <c r="E200" s="69">
        <f ca="true">D200*AVERAGEIF(E205:E216,"&gt;0")/100</f>
        <v>96.333483146916734</v>
      </c>
      <c r="F200" s="70">
        <f ca="true">D200*(100-AVERAGEIF(E205:E216,"&gt;0"))/100</f>
        <v>0.60799653155691047</v>
      </c>
      <c r="G200" s="71">
        <f ca="true">100-(E200+F200+H200)</f>
        <v>2.5441421479000326</v>
      </c>
      <c r="H200" s="72">
        <f ca="true">IF((D202+H202)&gt;100,H202*100/(D202+H202),H202)</f>
        <v>0.51437817362632421</v>
      </c>
      <c r="I200" s="68">
        <f ca="true">IF((I202+M202)&gt;100,I202*100/(I202+M202),I202)</f>
        <v>99.192248373706676</v>
      </c>
      <c r="J200" s="69">
        <f ca="true">I200*AVERAGEIF(J205:J216,"&gt;0")/100</f>
        <v>98.749694844616528</v>
      </c>
      <c r="K200" s="70">
        <f ca="true">I200*(100-AVERAGEIF(J205:J216,"&gt;0"))/100</f>
        <v>0.44255352909014251</v>
      </c>
      <c r="L200" s="71">
        <f ca="true">100-(J200+K200+M200)</f>
        <v>0.61121576381229659</v>
      </c>
      <c r="M200" s="72">
        <f ca="true">IF((I202+M202)&gt;100,M202*100/(I202+M202),M202)</f>
        <v>0.19653586248102639</v>
      </c>
      <c r="N200" s="68">
        <f ca="true">IF((N202+R202)&gt;100,N202*100/(N202+R202),N202)</f>
        <v>99.642844170972907</v>
      </c>
      <c r="O200" s="69">
        <f ca="true">N200*AVERAGEIF(O205:O216,"&gt;0")/100</f>
        <v>98.947020380362247</v>
      </c>
      <c r="P200" s="70">
        <f ca="true">N200*(100-AVERAGEIF(O205:O216,"&gt;0"))/100</f>
        <v>0.69582379061066302</v>
      </c>
      <c r="Q200" s="71">
        <f ca="true">100-(O200+P200+R200)</f>
        <v>0.35715582902709286</v>
      </c>
      <c r="R200" s="72">
        <f ca="true">IF((N202+R202)&gt;100,R202*100/(N202+R202),R202)</f>
        <v>0</v>
      </c>
      <c r="S200" s="68">
        <f ca="true">IF((S202+W202)&gt;100,S202*100/(S202+W202),S202)</f>
        <v>99.857579675191261</v>
      </c>
      <c r="T200" s="69">
        <f ca="true">S200*AVERAGEIF(T205:T216,"&gt;0")/100</f>
        <v>99.68656504765282</v>
      </c>
      <c r="U200" s="70">
        <f ca="true">S200*(100-AVERAGEIF(T205:T216,"&gt;0"))/100</f>
        <v>0.17101462753843208</v>
      </c>
      <c r="V200" s="71">
        <f ca="true">100-(T200+U200+W200)</f>
        <v>0.14242032480875366</v>
      </c>
      <c r="W200" s="72">
        <f ca="true">IF((S202+W202)&gt;100,W202*100/(S202+W202),W202)</f>
        <v>0</v>
      </c>
      <c r="X200" s="68">
        <f ca="true">IF((X202+AB202)&gt;100,X202*100/(X202+AB202),X202)</f>
        <v>99.112728452234336</v>
      </c>
      <c r="Y200" s="69">
        <f ca="true">X200*AVERAGEIF(Y205:Y216,"&gt;0")/100</f>
        <v>99.112728452234336</v>
      </c>
      <c r="Z200" s="70">
        <f ca="true">X200*(100-AVERAGEIF(Y205:Y216,"&gt;0"))/100</f>
        <v>0</v>
      </c>
      <c r="AA200" s="71">
        <f ca="true">100-(Y200+Z200+AB200)</f>
        <v>0.88727154776566408</v>
      </c>
      <c r="AB200" s="72">
        <f ca="true">IF((X202+AB202)&gt;100,AB202*100/(X202+AB202),AB202)</f>
        <v>0</v>
      </c>
    </row>
    <row r="201" hidden="true" x14ac:dyDescent="0.2">
      <c r="A201" s="1031" t="s">
        <v>12</v>
      </c>
      <c r="B201" s="1032"/>
      <c r="C201" s="73">
        <f>MinRegYear(C199,C205:C216)</f>
        <v>2017</v>
      </c>
      <c r="D201" s="74">
        <f ca="true">IF(MAX(C205:C216)-MIN(C205:C216)&lt;5,AVERAGEIF(C205:C216,"&gt;0",D205:D216),
IF(FORECAST($C201,D$205:D$216,$C$205:$C$216)&lt;0,0,
IF(FORECAST($C201,D$205:D$216,$C$205:$C$216)&gt;100,100,
FORECAST($C201,D$205:D$216,$C$205:$C$216))))</f>
        <v>96.941479678473641</v>
      </c>
      <c r="E201" s="75"/>
      <c r="F201" s="76"/>
      <c r="G201" s="76"/>
      <c r="H201" s="77">
        <f ca="true">IF(MAX(C205:C216)-MIN(C205:C216)&lt;5,AVERAGEIF(C205:C216,"&gt;0",H205:H216),
IF(FORECAST($C201,H$205:H$216,$C$205:$C$216)&lt;0,0,
IF(FORECAST($C201,H$205:H$216,$C$205:$C$216)&gt;100,100,
FORECAST($C201,H$205:H$216,$C$205:$C$216))))</f>
        <v>0.51437817362632421</v>
      </c>
      <c r="I201" s="74">
        <f ca="true">IF(MAX(C205:C216)-MIN(C205:C216)&lt;5,AVERAGEIF(C205:C216,"&gt;0",I205:I216),
IF(FORECAST($C201,I$205:I$216,$C$205:$C$216)&lt;0,0,
IF(FORECAST($C201,I$205:I$216,$C$205:$C$216)&gt;100,100,
FORECAST($C201,I$205:I$216,$C$205:$C$216))))</f>
        <v>99.192248373706676</v>
      </c>
      <c r="J201" s="75"/>
      <c r="K201" s="76"/>
      <c r="L201" s="76"/>
      <c r="M201" s="77">
        <f ca="true">IF(MAX(C205:C216)-MIN(C205:C216)&lt;5,AVERAGEIF(C205:C216,"&gt;0",M205:M216),
IF(FORECAST($C201,M$205:M$216,$C$205:$C$216)&lt;0,0,
IF(FORECAST($C201,M$205:M$216,$C$205:$C$216)&gt;100,100,
FORECAST($C201,M$205:M$216,$C$205:$C$216))))</f>
        <v>0.19653586248102639</v>
      </c>
      <c r="N201" s="74">
        <f ca="true">IF(MAX(C205:C216)-MIN(C205:C216)&lt;5,AVERAGEIF(C205:C216,"&gt;0",N205:N216),
IF(FORECAST($C201,N$205:N$216,$C$205:$C$216)&lt;0,0,
IF(FORECAST($C201,N$205:N$216,$C$205:$C$216)&gt;100,100,
FORECAST($C201,N$205:N$216,$C$205:$C$216))))</f>
        <v>99.642844170972907</v>
      </c>
      <c r="O201" s="75"/>
      <c r="P201" s="76"/>
      <c r="Q201" s="76"/>
      <c r="R201" s="77">
        <f ca="true">IF(MAX(C205:C216)-MIN(C205:C216)&lt;5,AVERAGEIF(C205:C216,"&gt;0",R205:R216),
IF(FORECAST($C201,R$205:R$216,$C$205:$C$216)&lt;0,0,
IF(FORECAST($C201,R$205:R$216,$C$205:$C$216)&gt;100,100,
FORECAST($C201,R$205:R$216,$C$205:$C$216))))</f>
        <v>0</v>
      </c>
      <c r="S201" s="74">
        <f ca="true">IF(MAX(C205:C216)-MIN(C205:C216)&lt;5,AVERAGEIF(C205:C216,"&gt;0",S205:S216),
IF(FORECAST($C201,S$205:S$216,$C$205:$C$216)&lt;0,0,
IF(FORECAST($C201,S$205:S$216,$C$205:$C$216)&gt;100,100,
FORECAST($C201,S$205:S$216,$C$205:$C$216))))</f>
        <v>99.857579675191261</v>
      </c>
      <c r="T201" s="75"/>
      <c r="U201" s="76"/>
      <c r="V201" s="76"/>
      <c r="W201" s="77">
        <f ca="true">IF(MAX(C205:C216)-MIN(C205:C216)&lt;5,AVERAGEIF(C205:C216,"&gt;0",W205:W216),
IF(FORECAST($C201,W$205:W$216,$C$205:$C$216)&lt;0,0,
IF(FORECAST($C201,W$205:W$216,$C$205:$C$216)&gt;100,100,
FORECAST($C201,W$205:W$216,$C$205:$C$216))))</f>
        <v>0</v>
      </c>
      <c r="X201" s="74">
        <f ca="true">IF(MAX(C205:C216)-MIN(C205:C216)&lt;5,AVERAGEIF(C205:C216,"&gt;0",X205:X216),
IF(FORECAST($C201,X$205:X$216,$C$205:$C$216)&lt;0,0,
IF(FORECAST($C201,X$205:X$216,$C$205:$C$216)&gt;100,100,
FORECAST($C201,X$205:X$216,$C$205:$C$216))))</f>
        <v>99.112728452234336</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033"/>
      <c r="B202" s="1034"/>
      <c r="C202" s="52">
        <f>MaxRegYear(C200,C205:C216)</f>
        <v>2020</v>
      </c>
      <c r="D202" s="78">
        <f ca="true">IF(MAX(C205:C216)-MIN(C205:C216)&lt;5,AVERAGEIF(C205:C216,"&gt;0",D205:D216),
IF(FORECAST($C202,D$205:D$216,$C$205:$C$216)&lt;0,0,
IF(FORECAST($C202,D$205:D$216,$C$205:$C$216)&gt;100,100,
FORECAST($C202,D$205:D$216,$C$205:$C$216))))</f>
        <v>96.941479678473641</v>
      </c>
      <c r="E202" s="79"/>
      <c r="F202" s="80"/>
      <c r="G202" s="80"/>
      <c r="H202" s="81">
        <f ca="true">IF(MAX(C205:C216)-MIN(C205:C216)&lt;5,AVERAGEIF(C205:C216,"&gt;0",H205:H216),
IF(FORECAST($C202,H$205:H$216,$C$205:$C$216)&lt;0,0,
IF(FORECAST($C202,H$205:H$216,$C$205:$C$216)&gt;100,100,
FORECAST($C202,H$205:H$216,$C$205:$C$216))))</f>
        <v>0.51437817362632421</v>
      </c>
      <c r="I202" s="78">
        <f ca="true">IF(MAX(C205:C216)-MIN(C205:C216)&lt;5,AVERAGEIF(C205:C216,"&gt;0",I205:I216),
IF(FORECAST($C202,I$205:I$216,$C$205:$C$216)&lt;0,0,
IF(FORECAST($C202,I$205:I$216,$C$205:$C$216)&gt;100,100,
FORECAST($C202,I$205:I$216,$C$205:$C$216))))</f>
        <v>99.192248373706676</v>
      </c>
      <c r="J202" s="79"/>
      <c r="K202" s="80"/>
      <c r="L202" s="80"/>
      <c r="M202" s="81">
        <f ca="true">IF(MAX(C205:C216)-MIN(C205:C216)&lt;5,AVERAGEIF(C205:C216,"&gt;0",M205:M216),
IF(FORECAST($C202,M$205:M$216,$C$205:$C$216)&lt;0,0,
IF(FORECAST($C202,M$205:M$216,$C$205:$C$216)&gt;100,100,
FORECAST($C202,M$205:M$216,$C$205:$C$216))))</f>
        <v>0.19653586248102639</v>
      </c>
      <c r="N202" s="78">
        <f ca="true">IF(MAX(C205:C216)-MIN(C205:C216)&lt;5,AVERAGEIF(C205:C216,"&gt;0",N205:N216),
IF(FORECAST($C202,N$205:N$216,$C$205:$C$216)&lt;0,0,
IF(FORECAST($C202,N$205:N$216,$C$205:$C$216)&gt;100,100,
FORECAST($C202,N$205:N$216,$C$205:$C$216))))</f>
        <v>99.642844170972907</v>
      </c>
      <c r="O202" s="79"/>
      <c r="P202" s="80"/>
      <c r="Q202" s="80"/>
      <c r="R202" s="81">
        <f ca="true">IF(MAX(C205:C216)-MIN(C205:C216)&lt;5,AVERAGEIF(C205:C216,"&gt;0",R205:R216),
IF(FORECAST($C202,R$205:R$216,$C$205:$C$216)&lt;0,0,
IF(FORECAST($C202,R$205:R$216,$C$205:$C$216)&gt;100,100,
FORECAST($C202,R$205:R$216,$C$205:$C$216))))</f>
        <v>0</v>
      </c>
      <c r="S202" s="78">
        <f ca="true">IF(MAX(C205:C216)-MIN(C205:C216)&lt;5,AVERAGEIF(C205:C216,"&gt;0",S205:S216),
IF(FORECAST($C202,S$205:S$216,$C$205:$C$216)&lt;0,0,
IF(FORECAST($C202,S$205:S$216,$C$205:$C$216)&gt;100,100,
FORECAST($C202,S$205:S$216,$C$205:$C$216))))</f>
        <v>99.857579675191261</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99.112728452234336</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46" t="s">
        <v>15</v>
      </c>
      <c r="F204" s="246"/>
      <c r="G204" s="246"/>
      <c r="H204" s="88" t="s">
        <v>17</v>
      </c>
      <c r="I204" s="86" t="s">
        <v>14</v>
      </c>
      <c r="J204" s="46" t="s">
        <v>15</v>
      </c>
      <c r="K204" s="246"/>
      <c r="L204" s="246"/>
      <c r="M204" s="88" t="s">
        <v>17</v>
      </c>
      <c r="N204" s="86" t="s">
        <v>14</v>
      </c>
      <c r="O204" s="46" t="s">
        <v>15</v>
      </c>
      <c r="P204" s="246"/>
      <c r="Q204" s="246"/>
      <c r="R204" s="88" t="s">
        <v>17</v>
      </c>
      <c r="S204" s="86" t="s">
        <v>14</v>
      </c>
      <c r="T204" s="46" t="s">
        <v>15</v>
      </c>
      <c r="U204" s="246"/>
      <c r="V204" s="246"/>
      <c r="W204" s="88" t="s">
        <v>17</v>
      </c>
      <c r="X204" s="86" t="s">
        <v>14</v>
      </c>
      <c r="Y204" s="46" t="s">
        <v>15</v>
      </c>
      <c r="Z204" s="246"/>
      <c r="AA204" s="246"/>
      <c r="AB204" s="88" t="s">
        <v>17</v>
      </c>
      <c r="AD204" s="247"/>
    </row>
    <row r="205" x14ac:dyDescent="0.2">
      <c r="A205" s="90"/>
      <c r="B205" s="1" t="s">
        <v>339</v>
      </c>
      <c r="C205" s="2">
        <v>2019</v>
      </c>
      <c r="D205" s="1">
        <f t="shared" ref="D205:D216" ca="true" si="50">IF(ISERROR(INDIRECT(CONCATENATE($B205,"!H16"))),"",INDIRECT(CONCATENATE($B205,"!H16")))</f>
        <v>96.941479678473641</v>
      </c>
      <c r="E205" s="94">
        <f t="shared" ref="E205:E216" ca="true" si="51">IF(ISERROR(INDIRECT(CONCATENATE($B205,"!H23"))),"",INDIRECT(CONCATENATE($B205,"!H23")))</f>
        <v>99.372821073524506</v>
      </c>
      <c r="F205" s="92"/>
      <c r="G205" s="92"/>
      <c r="H205" s="93">
        <f t="shared" ref="H205:H216" ca="true" si="52">IF(ISERROR(INDIRECT(CONCATENATE($B205,"!H21"))),"",INDIRECT(CONCATENATE($B205,"!H21")))</f>
        <v>0.51437817362632421</v>
      </c>
      <c r="I205" s="1">
        <f t="shared" ref="I205:I216" ca="true" si="53">IF(ISERROR(INDIRECT(CONCATENATE($B205,"!I16"))),"",INDIRECT(CONCATENATE($B205,"!I16")))</f>
        <v>99.192248373706676</v>
      </c>
      <c r="J205" s="94">
        <f t="shared" ref="J205:J216" ca="true" si="54">IF(ISERROR(INDIRECT(CONCATENATE($B205,"!I23"))),"",INDIRECT(CONCATENATE($B205,"!I23")))</f>
        <v>99.553842627477479</v>
      </c>
      <c r="K205" s="92"/>
      <c r="L205" s="92"/>
      <c r="M205" s="93">
        <f t="shared" ref="M205:M216" ca="true" si="55">IF(ISERROR(INDIRECT(CONCATENATE($B205,"!I21"))),"",INDIRECT(CONCATENATE($B205,"!I21")))</f>
        <v>0.19653586248102639</v>
      </c>
      <c r="N205" s="1">
        <f t="shared" ref="N205:N216" ca="true" si="56">IF(ISERROR(INDIRECT(CONCATENATE($B205,"!J16"))),"",INDIRECT(CONCATENATE($B205,"!J16")))</f>
        <v>99.642844170972907</v>
      </c>
      <c r="O205" s="94">
        <f t="shared" ref="O205:O216" ca="true" si="57">IF(ISERROR(INDIRECT(CONCATENATE($B205,"!J23"))),"",INDIRECT(CONCATENATE($B205,"!J23")))</f>
        <v>99.301682126398632</v>
      </c>
      <c r="P205" s="92"/>
      <c r="Q205" s="92"/>
      <c r="R205" s="93">
        <f t="shared" ref="R205:R216" ca="true" si="58">IF(ISERROR(INDIRECT(CONCATENATE($B205,"!J21"))),"",INDIRECT(CONCATENATE($B205,"!J21")))</f>
        <v>0</v>
      </c>
      <c r="S205" s="1">
        <f t="shared" ref="S205:S216" ca="true" si="59">IF(ISERROR(INDIRECT(CONCATENATE($B205,"!K16"))),"",INDIRECT(CONCATENATE($B205,"!K16")))</f>
        <v>99.857579675191261</v>
      </c>
      <c r="T205" s="94">
        <f t="shared" ref="T205:T216" ca="true" si="60">IF(ISERROR(INDIRECT(CONCATENATE($B205,"!K23"))),"",INDIRECT(CONCATENATE($B205,"!K23")))</f>
        <v>99.828741465500471</v>
      </c>
      <c r="U205" s="92"/>
      <c r="V205" s="92"/>
      <c r="W205" s="93">
        <f t="shared" ref="W205:W216" ca="true" si="61">IF(ISERROR(INDIRECT(CONCATENATE($B205,"!K21"))),"",INDIRECT(CONCATENATE($B205,"!K21")))</f>
        <v>0</v>
      </c>
      <c r="X205" s="1">
        <f t="shared" ref="X205:X216" ca="true" si="62">IF(ISERROR(INDIRECT(CONCATENATE($B205,"!L16"))),"",INDIRECT(CONCATENATE($B205,"!L16")))</f>
        <v>99.112728452234336</v>
      </c>
      <c r="Y205" s="94">
        <f t="shared" ref="Y205:Y216" ca="true" si="63">IF(ISERROR(INDIRECT(CONCATENATE($B205,"!L23"))),"",INDIRECT(CONCATENATE($B205,"!L23")))</f>
        <v>100</v>
      </c>
      <c r="Z205" s="92"/>
      <c r="AA205" s="92"/>
      <c r="AB205" s="93">
        <f t="shared" ref="AB205:AB216" ca="true" si="64">IF(ISERROR(INDIRECT(CONCATENATE($B205,"!L221"))),"",INDIRECT(CONCATENATE($B205,"!L21")))</f>
        <v>0</v>
      </c>
    </row>
    <row r="206" x14ac:dyDescent="0.2">
      <c r="A206" s="90"/>
      <c r="B206" s="3"/>
      <c r="C206" s="4"/>
      <c r="D206" s="3" t="str">
        <f t="shared" ca="true" si="50"/>
        <v/>
      </c>
      <c r="E206" s="94" t="str">
        <f t="shared" ca="true" si="51"/>
        <v/>
      </c>
      <c r="F206" s="92"/>
      <c r="G206" s="92"/>
      <c r="H206" s="95" t="str">
        <f t="shared" ca="true" si="52"/>
        <v/>
      </c>
      <c r="I206" s="3" t="str">
        <f t="shared" ca="true" si="53"/>
        <v/>
      </c>
      <c r="J206" s="94" t="str">
        <f t="shared" ca="true" si="54"/>
        <v/>
      </c>
      <c r="K206" s="92"/>
      <c r="L206" s="92"/>
      <c r="M206" s="95" t="str">
        <f t="shared" ca="true" si="55"/>
        <v/>
      </c>
      <c r="N206" s="3" t="str">
        <f t="shared" ca="true" si="56"/>
        <v/>
      </c>
      <c r="O206" s="94" t="str">
        <f t="shared" ca="true" si="57"/>
        <v/>
      </c>
      <c r="P206" s="92"/>
      <c r="Q206" s="92"/>
      <c r="R206" s="95" t="str">
        <f t="shared" ca="true" si="58"/>
        <v/>
      </c>
      <c r="S206" s="3" t="str">
        <f t="shared" ca="true" si="59"/>
        <v/>
      </c>
      <c r="T206" s="94" t="str">
        <f t="shared" ca="true" si="60"/>
        <v/>
      </c>
      <c r="U206" s="92"/>
      <c r="V206" s="92"/>
      <c r="W206" s="95" t="str">
        <f t="shared" ca="true" si="61"/>
        <v/>
      </c>
      <c r="X206" s="3" t="str">
        <f t="shared" ca="true" si="62"/>
        <v/>
      </c>
      <c r="Y206" s="94" t="str">
        <f t="shared" ca="true" si="63"/>
        <v/>
      </c>
      <c r="Z206" s="92"/>
      <c r="AA206" s="92"/>
      <c r="AB206" s="95" t="str">
        <f t="shared" ca="true" si="64"/>
        <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000" t="str">
        <f>CONCATENATE("Urban use of drinking water sources,  ",C199,"–",C200)</f>
        <v>Urban use of drinking water sources,  2015–2020</v>
      </c>
      <c r="C218" s="1001"/>
      <c r="D218" s="1001"/>
      <c r="E218" s="1001"/>
      <c r="F218" s="1001"/>
      <c r="G218" s="1001"/>
      <c r="H218" s="1001"/>
      <c r="I218" s="1001"/>
      <c r="J218" s="1001"/>
      <c r="K218" s="1001"/>
      <c r="L218" s="1001"/>
      <c r="N218" s="101"/>
      <c r="O218" s="101"/>
      <c r="P218" s="101"/>
      <c r="Q218" s="101"/>
      <c r="R218" s="101"/>
      <c r="S218" s="1024" t="s">
        <v>11</v>
      </c>
      <c r="T218" s="1025"/>
      <c r="U218" s="1025"/>
      <c r="V218" s="1025"/>
      <c r="W218" s="1026"/>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022" t="s">
        <v>7</v>
      </c>
      <c r="B297" s="1022"/>
      <c r="C297" s="1022"/>
      <c r="D297" s="1019" t="s">
        <v>0</v>
      </c>
      <c r="E297" s="1020"/>
      <c r="F297" s="1020"/>
      <c r="G297" s="1020"/>
      <c r="H297" s="1021"/>
      <c r="I297" s="1019" t="s">
        <v>1</v>
      </c>
      <c r="J297" s="1020"/>
      <c r="K297" s="1020"/>
      <c r="L297" s="1020"/>
      <c r="M297" s="1021"/>
      <c r="N297" s="1019" t="s">
        <v>2</v>
      </c>
      <c r="O297" s="1020"/>
      <c r="P297" s="1020"/>
      <c r="Q297" s="1020"/>
      <c r="R297" s="1021"/>
      <c r="S297" s="1019" t="s">
        <v>3</v>
      </c>
      <c r="T297" s="1020"/>
      <c r="U297" s="1020"/>
      <c r="V297" s="1020"/>
      <c r="W297" s="1021"/>
      <c r="X297" s="1019" t="s">
        <v>4</v>
      </c>
      <c r="Y297" s="1020"/>
      <c r="Z297" s="1020"/>
      <c r="AA297" s="1020"/>
      <c r="AB297" s="1021"/>
    </row>
    <row r="298" s="47" customFormat="true" ht="22.5" customHeight="true" x14ac:dyDescent="0.2">
      <c r="A298" s="1023"/>
      <c r="B298" s="1023"/>
      <c r="C298" s="1023"/>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027" t="s">
        <v>10</v>
      </c>
      <c r="B299" s="1028"/>
      <c r="C299" s="236">
        <f>MinBase(C305:C316)</f>
        <v>2015</v>
      </c>
      <c r="D299" s="59">
        <f ca="true">IF((D301+H301)&gt;100,D301*100/(D301+H301),D301)</f>
        <v>92.694591664161763</v>
      </c>
      <c r="E299" s="60">
        <f ca="true">D299*AVERAGEIF(E305:E316,"&gt;0")/100</f>
        <v>90.788143024992138</v>
      </c>
      <c r="F299" s="61">
        <f ca="true">D299*(100-AVERAGEIF(E305:E316,"&gt;0"))/100</f>
        <v>1.9064486391696294</v>
      </c>
      <c r="G299" s="62">
        <f ca="true">100-(E299+F299+H299)</f>
        <v>5.9730715370471614</v>
      </c>
      <c r="H299" s="63">
        <f ca="true">IF((D301+H301)&gt;100,H301*100/(D301+H301),H301)</f>
        <v>1.3323367987910697</v>
      </c>
      <c r="I299" s="59">
        <f ca="true">IF((I301+M301)&gt;100,I301*100/(I301+M301),I301)</f>
        <v>94.326125548337387</v>
      </c>
      <c r="J299" s="60">
        <f ca="true">I299*AVERAGEIF(J305:J316,"&gt;0")/100</f>
        <v>92.916993026236653</v>
      </c>
      <c r="K299" s="64">
        <f ca="true">I299*(100-AVERAGEIF(J305:J316,"&gt;0"))/100</f>
        <v>1.409132522100736</v>
      </c>
      <c r="L299" s="65">
        <f ca="true">100-(J299+K299+M299)</f>
        <v>4.576908893663969</v>
      </c>
      <c r="M299" s="66">
        <f ca="true">IF((I301+M301)&gt;100,M301*100/(I301+M301),M301)</f>
        <v>1.0969655579986415</v>
      </c>
      <c r="N299" s="59">
        <f ca="true">IF((N301+R301)&gt;100,N301*100/(N301+R301),N301)</f>
        <v>94.789404805969326</v>
      </c>
      <c r="O299" s="60">
        <f ca="true">N299*AVERAGEIF(O305:O316,"&gt;0")/100</f>
        <v>92.448096351777622</v>
      </c>
      <c r="P299" s="64">
        <f ca="true">N299*(100-AVERAGEIF(O305:O316,"&gt;0"))/100</f>
        <v>2.3413084541917009</v>
      </c>
      <c r="Q299" s="65">
        <f ca="true">100-(O299+P299+R299)</f>
        <v>4.2961963265424146</v>
      </c>
      <c r="R299" s="66">
        <f ca="true">IF((N301+R301)&gt;100,R301*100/(N301+R301),R301)</f>
        <v>0.91439886748826293</v>
      </c>
      <c r="S299" s="59">
        <f ca="true">IF((S301+W301)&gt;100,S301*100/(S301+W301),S301)</f>
        <v>96.799595291385771</v>
      </c>
      <c r="T299" s="60">
        <f ca="true">S299*AVERAGEIF(T305:T316,"&gt;0")/100</f>
        <v>96.333448080849735</v>
      </c>
      <c r="U299" s="64">
        <f ca="true">S299*(100-AVERAGEIF(T305:T316,"&gt;0"))/100</f>
        <v>0.46614721053602415</v>
      </c>
      <c r="V299" s="65">
        <f ca="true">100-(T299+U299+W299)</f>
        <v>3.1799318656249653</v>
      </c>
      <c r="W299" s="66">
        <f ca="true">IF((S301+W301)&gt;100,W301*100/(S301+W301),W301)</f>
        <v>2.0472842989281759E-2</v>
      </c>
      <c r="X299" s="59">
        <f ca="true">IF((X301+AB301)&gt;100,X301*100/(X301+AB301),X301)</f>
        <v>98.829670336849219</v>
      </c>
      <c r="Y299" s="60">
        <f ca="true">X299*AVERAGEIF(Y305:Y316,"&gt;0")/100</f>
        <v>98.829670336849219</v>
      </c>
      <c r="Z299" s="64">
        <f ca="true">X299*(100-AVERAGEIF(Y305:Y316,"&gt;0"))/100</f>
        <v>0</v>
      </c>
      <c r="AA299" s="65">
        <f ca="true">100-(Y299+Z299+AB299)</f>
        <v>0.50276296768745965</v>
      </c>
      <c r="AB299" s="66">
        <f ca="true">IF((X301+AB301)&gt;100,AB301*100/(X301+AB301),AB301)</f>
        <v>0.66756669546332315</v>
      </c>
    </row>
    <row r="300" s="67" customFormat="true" ht="15" customHeight="true" x14ac:dyDescent="0.2">
      <c r="A300" s="1029"/>
      <c r="B300" s="1030"/>
      <c r="C300" s="237">
        <f>MaxTarget(C305:C316)</f>
        <v>2020</v>
      </c>
      <c r="D300" s="68">
        <f ca="true">IF((D302+H302)&gt;100,D302*100/(D302+H302),D302)</f>
        <v>92.694591664161763</v>
      </c>
      <c r="E300" s="69">
        <f ca="true">D300*AVERAGEIF(E305:E316,"&gt;0")/100</f>
        <v>90.788143024992138</v>
      </c>
      <c r="F300" s="70">
        <f ca="true">D300*(100-AVERAGEIF(E305:E316,"&gt;0"))/100</f>
        <v>1.9064486391696294</v>
      </c>
      <c r="G300" s="71">
        <f ca="true">100-(E300+F300+H300)</f>
        <v>5.9730715370471614</v>
      </c>
      <c r="H300" s="72">
        <f ca="true">IF((D302+H302)&gt;100,H302*100/(D302+H302),H302)</f>
        <v>1.3323367987910697</v>
      </c>
      <c r="I300" s="68">
        <f ca="true">IF((I302+M302)&gt;100,I302*100/(I302+M302),I302)</f>
        <v>94.326125548337387</v>
      </c>
      <c r="J300" s="69">
        <f ca="true">I300*AVERAGEIF(J305:J316,"&gt;0")/100</f>
        <v>92.916993026236653</v>
      </c>
      <c r="K300" s="70">
        <f ca="true">I300*(100-AVERAGEIF(J305:J316,"&gt;0"))/100</f>
        <v>1.409132522100736</v>
      </c>
      <c r="L300" s="71">
        <f ca="true">100-(J300+K300+M300)</f>
        <v>4.576908893663969</v>
      </c>
      <c r="M300" s="72">
        <f ca="true">IF((I302+M302)&gt;100,M302*100/(I302+M302),M302)</f>
        <v>1.0969655579986415</v>
      </c>
      <c r="N300" s="68">
        <f ca="true">IF((N302+R302)&gt;100,N302*100/(N302+R302),N302)</f>
        <v>94.789404805969326</v>
      </c>
      <c r="O300" s="69">
        <f ca="true">N300*AVERAGEIF(O305:O316,"&gt;0")/100</f>
        <v>92.448096351777622</v>
      </c>
      <c r="P300" s="70">
        <f ca="true">N300*(100-AVERAGEIF(O305:O316,"&gt;0"))/100</f>
        <v>2.3413084541917009</v>
      </c>
      <c r="Q300" s="71">
        <f ca="true">100-(O300+P300+R300)</f>
        <v>4.2961963265424146</v>
      </c>
      <c r="R300" s="72">
        <f ca="true">IF((N302+R302)&gt;100,R302*100/(N302+R302),R302)</f>
        <v>0.91439886748826293</v>
      </c>
      <c r="S300" s="68">
        <f ca="true">IF((S302+W302)&gt;100,S302*100/(S302+W302),S302)</f>
        <v>96.799595291385771</v>
      </c>
      <c r="T300" s="69">
        <f ca="true">S300*AVERAGEIF(T305:T316,"&gt;0")/100</f>
        <v>96.333448080849735</v>
      </c>
      <c r="U300" s="70">
        <f ca="true">S300*(100-AVERAGEIF(T305:T316,"&gt;0"))/100</f>
        <v>0.46614721053602415</v>
      </c>
      <c r="V300" s="71">
        <f ca="true">100-(T300+U300+W300)</f>
        <v>3.1799318656249653</v>
      </c>
      <c r="W300" s="72">
        <f ca="true">IF((S302+W302)&gt;100,W302*100/(S302+W302),W302)</f>
        <v>2.0472842989281759E-2</v>
      </c>
      <c r="X300" s="68">
        <f ca="true">IF((X302+AB302)&gt;100,X302*100/(X302+AB302),X302)</f>
        <v>98.829670336849219</v>
      </c>
      <c r="Y300" s="69">
        <f ca="true">X300*AVERAGEIF(Y305:Y316,"&gt;0")/100</f>
        <v>98.829670336849219</v>
      </c>
      <c r="Z300" s="70">
        <f ca="true">X300*(100-AVERAGEIF(Y305:Y316,"&gt;0"))/100</f>
        <v>0</v>
      </c>
      <c r="AA300" s="71">
        <f ca="true">100-(Y300+Z300+AB300)</f>
        <v>0.50276296768745965</v>
      </c>
      <c r="AB300" s="72">
        <f ca="true">IF((X302+AB302)&gt;100,AB302*100/(X302+AB302),AB302)</f>
        <v>0.66756669546332315</v>
      </c>
    </row>
    <row r="301" hidden="true" x14ac:dyDescent="0.2">
      <c r="A301" s="1031" t="s">
        <v>12</v>
      </c>
      <c r="B301" s="1032"/>
      <c r="C301" s="73">
        <f>MinRegYear(C299,C305:C316)</f>
        <v>2017</v>
      </c>
      <c r="D301" s="74">
        <f ca="true">IF(MAX(C305:C316)-MIN(C305:C316)&lt;5,AVERAGEIF(C305:C316,"&gt;0",D305:D316),
IF(FORECAST($C301,D$305:D$316,$C$305:$C$316)&lt;0,0,
IF(FORECAST($C301,D$305:D$316,$C$305:$C$316)&gt;100,100,
FORECAST($C301,D$305:D$316,$C$305:$C$316))))</f>
        <v>92.694591664161763</v>
      </c>
      <c r="E301" s="75"/>
      <c r="F301" s="76"/>
      <c r="G301" s="76"/>
      <c r="H301" s="77">
        <f ca="true">IF(MAX(C305:C316)-MIN(C305:C316)&lt;5,AVERAGEIF(C305:C316,"&gt;0",H305:H316),
IF(FORECAST($C301,H$305:H$316,$C$305:$C$316)&lt;0,0,
IF(FORECAST($C301,H$305:H$316,$C$305:$C$316)&gt;100,100,
FORECAST($C301,H$305:H$316,$C$305:$C$316))))</f>
        <v>1.3323367987910697</v>
      </c>
      <c r="I301" s="74">
        <f ca="true">IF(MAX(C305:C316)-MIN(C305:C316)&lt;5,AVERAGEIF(C305:C316,"&gt;0",I305:I316),
IF(FORECAST($C301,I$305:I$316,$C$305:$C$316)&lt;0,0,
IF(FORECAST($C301,I$305:I$316,$C$305:$C$316)&gt;100,100,
FORECAST($C301,I$305:I$316,$C$305:$C$316))))</f>
        <v>94.326125548337387</v>
      </c>
      <c r="J301" s="75"/>
      <c r="K301" s="76"/>
      <c r="L301" s="76"/>
      <c r="M301" s="77">
        <f ca="true">IF(MAX(C305:C316)-MIN(C305:C316)&lt;5,AVERAGEIF(C305:C316,"&gt;0",M305:M316),
IF(FORECAST($C301,M$305:M$316,$C$305:$C$316)&lt;0,0,
IF(FORECAST($C301,M$305:M$316,$C$305:$C$316)&gt;100,100,
FORECAST($C301,M$305:M$316,$C$305:$C$316))))</f>
        <v>1.0969655579986415</v>
      </c>
      <c r="N301" s="74">
        <f ca="true">IF(MAX(C305:C316)-MIN(C305:C316)&lt;5,AVERAGEIF(C305:C316,"&gt;0",N305:N316),
IF(FORECAST($C301,N$305:N$316,$C$305:$C$316)&lt;0,0,
IF(FORECAST($C301,N$305:N$316,$C$305:$C$316)&gt;100,100,
FORECAST($C301,N$305:N$316,$C$305:$C$316))))</f>
        <v>94.789404805969326</v>
      </c>
      <c r="O301" s="75"/>
      <c r="P301" s="76"/>
      <c r="Q301" s="76"/>
      <c r="R301" s="77">
        <f ca="true">IF(MAX(C305:C316)-MIN(C305:C316)&lt;5,AVERAGEIF(C305:C316,"&gt;0",R305:R316),
IF(FORECAST($C301,R$305:R$316,$C$305:$C$316)&lt;0,0,
IF(FORECAST($C301,R$305:R$316,$C$305:$C$316)&gt;100,100,
FORECAST($C301,R$305:R$316,$C$305:$C$316))))</f>
        <v>0.91439886748826293</v>
      </c>
      <c r="S301" s="74">
        <f ca="true">IF(MAX(C305:C316)-MIN(C305:C316)&lt;5,AVERAGEIF(C305:C316,"&gt;0",S305:S316),
IF(FORECAST($C301,S$305:S$316,$C$305:$C$316)&lt;0,0,
IF(FORECAST($C301,S$305:S$316,$C$305:$C$316)&gt;100,100,
FORECAST($C301,S$305:S$316,$C$305:$C$316))))</f>
        <v>96.799595291385771</v>
      </c>
      <c r="T301" s="75"/>
      <c r="U301" s="76"/>
      <c r="V301" s="76"/>
      <c r="W301" s="77">
        <f ca="true">IF(MAX(C305:C316)-MIN(C305:C316)&lt;5,AVERAGEIF(C305:C316,"&gt;0",W305:W316),
IF(FORECAST($C301,W$305:W$316,$C$305:$C$316)&lt;0,0,
IF(FORECAST($C301,W$305:W$316,$C$305:$C$316)&gt;100,100,
FORECAST($C301,W$305:W$316,$C$305:$C$316))))</f>
        <v>2.0472842989281759E-2</v>
      </c>
      <c r="X301" s="74">
        <f ca="true">IF(MAX(C305:C316)-MIN(C305:C316)&lt;5,AVERAGEIF(C305:C316,"&gt;0",X305:X316),
IF(FORECAST($C301,X$305:X$316,$C$305:$C$316)&lt;0,0,
IF(FORECAST($C301,X$305:X$316,$C$305:$C$316)&gt;100,100,
FORECAST($C301,X$305:X$316,$C$305:$C$316))))</f>
        <v>98.829670336849219</v>
      </c>
      <c r="Y301" s="75"/>
      <c r="Z301" s="76"/>
      <c r="AA301" s="76"/>
      <c r="AB301" s="77">
        <f ca="true">IF(MAX(C305:C316)-MIN(C305:C316)&lt;5,AVERAGEIF(C305:C316,"&gt;0",AB305:AB316),
IF(FORECAST($C301,AB$305:AB$316,$C$305:$C$316)&lt;0,0,
IF(FORECAST($C301,AB$305:AB$316,$C$305:$C$316)&gt;100,100,
FORECAST($C301,AB$305:AB$316,$C$305:$C$316))))</f>
        <v>0.66756669546332315</v>
      </c>
    </row>
    <row r="302" hidden="true" x14ac:dyDescent="0.2">
      <c r="A302" s="1033"/>
      <c r="B302" s="1034"/>
      <c r="C302" s="52">
        <f>MaxRegYear(C300,C305:C316)</f>
        <v>2020</v>
      </c>
      <c r="D302" s="78">
        <f ca="true">IF(MAX(C305:C316)-MIN(C305:C316)&lt;5,AVERAGEIF(C305:C316,"&gt;0",D305:D316),
IF(FORECAST($C302,D$305:D$316,$C$305:$C$316)&lt;0,0,
IF(FORECAST($C302,D$305:D$316,$C$305:$C$316)&gt;100,100,
FORECAST($C302,D$305:D$316,$C$305:$C$316))))</f>
        <v>92.694591664161763</v>
      </c>
      <c r="E302" s="79"/>
      <c r="F302" s="80"/>
      <c r="G302" s="80"/>
      <c r="H302" s="81">
        <f ca="true">IF(MAX(C305:C316)-MIN(C305:C316)&lt;5,AVERAGEIF(C305:C316,"&gt;0",H305:H316),
IF(FORECAST($C302,H$305:H$316,$C$305:$C$316)&lt;0,0,
IF(FORECAST($C302,H$305:H$316,$C$305:$C$316)&gt;100,100,
FORECAST($C302,H$305:H$316,$C$305:$C$316))))</f>
        <v>1.3323367987910697</v>
      </c>
      <c r="I302" s="78">
        <f ca="true">IF(MAX(C305:C316)-MIN(C305:C316)&lt;5,AVERAGEIF(C305:C316,"&gt;0",I305:I316),
IF(FORECAST($C302,I$305:I$316,$C$305:$C$316)&lt;0,0,
IF(FORECAST($C302,I$305:I$316,$C$305:$C$316)&gt;100,100,
FORECAST($C302,I$305:I$316,$C$305:$C$316))))</f>
        <v>94.326125548337387</v>
      </c>
      <c r="J302" s="79"/>
      <c r="K302" s="80"/>
      <c r="L302" s="80"/>
      <c r="M302" s="81">
        <f ca="true">IF(MAX(C305:C316)-MIN(C305:C316)&lt;5,AVERAGEIF(C305:C316,"&gt;0",M305:M316),
IF(FORECAST($C302,M$305:M$316,$C$305:$C$316)&lt;0,0,
IF(FORECAST($C302,M$305:M$316,$C$305:$C$316)&gt;100,100,
FORECAST($C302,M$305:M$316,$C$305:$C$316))))</f>
        <v>1.0969655579986415</v>
      </c>
      <c r="N302" s="78">
        <f ca="true">IF(MAX(C305:C316)-MIN(C305:C316)&lt;5,AVERAGEIF(C305:C316,"&gt;0",N305:N316),
IF(FORECAST($C302,N$305:N$316,$C$305:$C$316)&lt;0,0,
IF(FORECAST($C302,N$305:N$316,$C$305:$C$316)&gt;100,100,
FORECAST($C302,N$305:N$316,$C$305:$C$316))))</f>
        <v>94.789404805969326</v>
      </c>
      <c r="O302" s="79"/>
      <c r="P302" s="80"/>
      <c r="Q302" s="80"/>
      <c r="R302" s="81">
        <f ca="true">IF(MAX(C305:C316)-MIN(C305:C316)&lt;5,AVERAGEIF(C305:C316,"&gt;0",R305:R316),
IF(FORECAST($C302,R$305:R$316,$C$305:$C$316)&lt;0,0,
IF(FORECAST($C302,R$305:R$316,$C$305:$C$316)&gt;100,100,
FORECAST($C302,R$305:R$316,$C$305:$C$316))))</f>
        <v>0.91439886748826293</v>
      </c>
      <c r="S302" s="78">
        <f ca="true">IF(MAX(C305:C316)-MIN(C305:C316)&lt;5,AVERAGEIF(C305:C316,"&gt;0",S305:S316),
IF(FORECAST($C302,S$305:S$316,$C$305:$C$316)&lt;0,0,
IF(FORECAST($C302,S$305:S$316,$C$305:$C$316)&gt;100,100,
FORECAST($C302,S$305:S$316,$C$305:$C$316))))</f>
        <v>96.799595291385771</v>
      </c>
      <c r="T302" s="79"/>
      <c r="U302" s="80"/>
      <c r="V302" s="80"/>
      <c r="W302" s="81">
        <f ca="true">IF(MAX(C305:C316)-MIN(C305:C316)&lt;5,AVERAGEIF(C305:C316,"&gt;0",W305:W316),
IF(FORECAST($C302,W$305:W$316,$C$305:$C$316)&lt;0,0,
IF(FORECAST($C302,W$305:W$316,$C$305:$C$316)&gt;100,100,
FORECAST($C302,W$305:W$316,$C$305:$C$316))))</f>
        <v>2.0472842989281759E-2</v>
      </c>
      <c r="X302" s="78">
        <f ca="true">IF(MAX(C305:C316)-MIN(C305:C316)&lt;5,AVERAGEIF(C305:C316,"&gt;0",X305:X316),
IF(FORECAST($C302,X$305:X$316,$C$305:$C$316)&lt;0,0,
IF(FORECAST($C302,X$305:X$316,$C$305:$C$316)&gt;100,100,
FORECAST($C302,X$305:X$316,$C$305:$C$316))))</f>
        <v>98.829670336849219</v>
      </c>
      <c r="Y302" s="79"/>
      <c r="Z302" s="80"/>
      <c r="AA302" s="80"/>
      <c r="AB302" s="81">
        <f ca="true">IF(MAX(C305:C316)-MIN(C305:C316)&lt;5,AVERAGEIF(C305:C316,"&gt;0",AB305:AB316),
IF(FORECAST($C302,AB$305:AB$316,$C$305:$C$316)&lt;0,0,
IF(FORECAST($C302,AB$305:AB$316,$C$305:$C$316)&gt;100,100,
FORECAST($C302,AB$305:AB$316,$C$305:$C$316))))</f>
        <v>0.66756669546332315</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46" t="s">
        <v>15</v>
      </c>
      <c r="F304" s="246"/>
      <c r="G304" s="246"/>
      <c r="H304" s="88" t="s">
        <v>17</v>
      </c>
      <c r="I304" s="86" t="s">
        <v>14</v>
      </c>
      <c r="J304" s="46" t="s">
        <v>15</v>
      </c>
      <c r="K304" s="246"/>
      <c r="L304" s="246"/>
      <c r="M304" s="88" t="s">
        <v>17</v>
      </c>
      <c r="N304" s="86" t="s">
        <v>14</v>
      </c>
      <c r="O304" s="46" t="s">
        <v>15</v>
      </c>
      <c r="P304" s="246"/>
      <c r="Q304" s="246"/>
      <c r="R304" s="88" t="s">
        <v>17</v>
      </c>
      <c r="S304" s="86" t="s">
        <v>14</v>
      </c>
      <c r="T304" s="46" t="s">
        <v>15</v>
      </c>
      <c r="U304" s="246"/>
      <c r="V304" s="246"/>
      <c r="W304" s="88" t="s">
        <v>17</v>
      </c>
      <c r="X304" s="86" t="s">
        <v>14</v>
      </c>
      <c r="Y304" s="46" t="s">
        <v>15</v>
      </c>
      <c r="Z304" s="246"/>
      <c r="AA304" s="246"/>
      <c r="AB304" s="88" t="s">
        <v>17</v>
      </c>
      <c r="AD304" s="247"/>
    </row>
    <row r="305" x14ac:dyDescent="0.2">
      <c r="A305" s="90"/>
      <c r="B305" s="1" t="s">
        <v>339</v>
      </c>
      <c r="C305" s="2">
        <v>2019</v>
      </c>
      <c r="D305" s="1">
        <f t="shared" ref="D305:D316" ca="true" si="65">IF(ISERROR(INDIRECT(CONCATENATE($B305,"!M16"))),"",INDIRECT(CONCATENATE($B305,"!M16")))</f>
        <v>92.694591664161763</v>
      </c>
      <c r="E305" s="94">
        <f t="shared" ref="E305:E316" ca="true" si="66">IF(ISERROR(INDIRECT(CONCATENATE($B305,"!M23"))),"",INDIRECT(CONCATENATE($B305,"!M23")))</f>
        <v>97.943301108572967</v>
      </c>
      <c r="F305" s="92"/>
      <c r="G305" s="92"/>
      <c r="H305" s="93">
        <f t="shared" ref="H305:H316" ca="true" si="67">IF(ISERROR(INDIRECT(CONCATENATE($B305,"!M21"))),"",INDIRECT(CONCATENATE($B305,"!M21")))</f>
        <v>1.3323367987910697</v>
      </c>
      <c r="I305" s="1">
        <f t="shared" ref="I305:I316" ca="true" si="68">IF(ISERROR(INDIRECT(CONCATENATE($B305,"!N16"))),"",INDIRECT(CONCATENATE($B305,"!N16")))</f>
        <v>94.326125548337387</v>
      </c>
      <c r="J305" s="91">
        <f t="shared" ref="J305:J316" ca="true" si="69">IF(ISERROR(INDIRECT(CONCATENATE($B305,"!N23"))),"",INDIRECT(CONCATENATE($B305,"!N23")))</f>
        <v>98.506105796343107</v>
      </c>
      <c r="K305" s="92"/>
      <c r="L305" s="92"/>
      <c r="M305" s="93">
        <f t="shared" ref="M305:M316" ca="true" si="70">IF(ISERROR(INDIRECT(CONCATENATE($B305,"!N21"))),"",INDIRECT(CONCATENATE($B305,"!N21")))</f>
        <v>1.0969655579986415</v>
      </c>
      <c r="N305" s="1">
        <f t="shared" ref="N305:N316" ca="true" si="71">IF(ISERROR(INDIRECT(CONCATENATE($B305,"!O16"))),"",INDIRECT(CONCATENATE($B305,"!O16")))</f>
        <v>94.789404805969326</v>
      </c>
      <c r="O305" s="91">
        <f t="shared" ref="O305:O316" ca="true" si="72">IF(ISERROR(INDIRECT(CONCATENATE($B305,"!O23"))),"",INDIRECT(CONCATENATE($B305,"!O23")))</f>
        <v>97.529989286266456</v>
      </c>
      <c r="P305" s="92"/>
      <c r="Q305" s="92"/>
      <c r="R305" s="93">
        <f t="shared" ref="R305:R316" ca="true" si="73">IF(ISERROR(INDIRECT(CONCATENATE($B305,"!O21"))),"",INDIRECT(CONCATENATE($B305,"!O21")))</f>
        <v>0.91439886748826293</v>
      </c>
      <c r="S305" s="1">
        <f t="shared" ref="S305:S316" ca="true" si="74">IF(ISERROR(INDIRECT(CONCATENATE($B305,"!P16"))),"",INDIRECT(CONCATENATE($B305,"!P16")))</f>
        <v>96.799595291385771</v>
      </c>
      <c r="T305" s="91">
        <f t="shared" ref="T305:T316" ca="true" si="75">IF(ISERROR(INDIRECT(CONCATENATE($B305,"!P23"))),"",INDIRECT(CONCATENATE($B305,"!P23")))</f>
        <v>99.518440950984527</v>
      </c>
      <c r="U305" s="92"/>
      <c r="V305" s="92"/>
      <c r="W305" s="93">
        <f t="shared" ref="W305:W316" ca="true" si="76">IF(ISERROR(INDIRECT(CONCATENATE($B305,"!P21"))),"",INDIRECT(CONCATENATE($B305,"!P21")))</f>
        <v>2.0472842989281759E-2</v>
      </c>
      <c r="X305" s="1">
        <f t="shared" ref="X305:X316" ca="true" si="77">IF(ISERROR(INDIRECT(CONCATENATE($B305,"!Q16"))),"",INDIRECT(CONCATENATE($B305,"!Q16")))</f>
        <v>98.829670336849219</v>
      </c>
      <c r="Y305" s="91">
        <f t="shared" ref="Y305:Y316" ca="true" si="78">IF(ISERROR(INDIRECT(CONCATENATE($B305,"!Q23"))),"",INDIRECT(CONCATENATE($B305,"!Q23")))</f>
        <v>100</v>
      </c>
      <c r="Z305" s="92"/>
      <c r="AA305" s="92"/>
      <c r="AB305" s="93">
        <f t="shared" ref="AB305:AB316" ca="true" si="79">IF(ISERROR(INDIRECT(CONCATENATE($B305,"!Q221"))),"",INDIRECT(CONCATENATE($B305,"!Q21")))</f>
        <v>0.66756669546332315</v>
      </c>
    </row>
    <row r="306" x14ac:dyDescent="0.2">
      <c r="A306" s="90"/>
      <c r="B306" s="3"/>
      <c r="C306" s="4"/>
      <c r="D306" s="3" t="str">
        <f t="shared" ca="true" si="65"/>
        <v/>
      </c>
      <c r="E306" s="94" t="str">
        <f t="shared" ca="true" si="66"/>
        <v/>
      </c>
      <c r="F306" s="92"/>
      <c r="G306" s="92"/>
      <c r="H306" s="95" t="str">
        <f t="shared" ca="true" si="67"/>
        <v/>
      </c>
      <c r="I306" s="3" t="str">
        <f t="shared" ca="true" si="68"/>
        <v/>
      </c>
      <c r="J306" s="94" t="str">
        <f t="shared" ca="true" si="69"/>
        <v/>
      </c>
      <c r="K306" s="92"/>
      <c r="L306" s="92"/>
      <c r="M306" s="95" t="str">
        <f t="shared" ca="true" si="70"/>
        <v/>
      </c>
      <c r="N306" s="3" t="str">
        <f t="shared" ca="true" si="71"/>
        <v/>
      </c>
      <c r="O306" s="94" t="str">
        <f t="shared" ca="true" si="72"/>
        <v/>
      </c>
      <c r="P306" s="92"/>
      <c r="Q306" s="92"/>
      <c r="R306" s="95" t="str">
        <f t="shared" ca="true" si="73"/>
        <v/>
      </c>
      <c r="S306" s="3" t="str">
        <f t="shared" ca="true" si="74"/>
        <v/>
      </c>
      <c r="T306" s="94" t="str">
        <f t="shared" ca="true" si="75"/>
        <v/>
      </c>
      <c r="U306" s="92"/>
      <c r="V306" s="92"/>
      <c r="W306" s="95" t="str">
        <f t="shared" ca="true" si="76"/>
        <v/>
      </c>
      <c r="X306" s="3" t="str">
        <f t="shared" ca="true" si="77"/>
        <v/>
      </c>
      <c r="Y306" s="94" t="str">
        <f t="shared" ca="true" si="78"/>
        <v/>
      </c>
      <c r="Z306" s="92"/>
      <c r="AA306" s="92"/>
      <c r="AB306" s="95" t="str">
        <f t="shared" ca="true" si="79"/>
        <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000" t="str">
        <f>CONCATENATE("Rural use of drinking water sources, ",C299,"–",C300)</f>
        <v>Rural use of drinking water sources, 2015–2020</v>
      </c>
      <c r="C318" s="1001"/>
      <c r="D318" s="1001"/>
      <c r="E318" s="1001"/>
      <c r="F318" s="1001"/>
      <c r="G318" s="1001"/>
      <c r="H318" s="1001"/>
      <c r="I318" s="1001"/>
      <c r="J318" s="1001"/>
      <c r="K318" s="1001"/>
      <c r="L318" s="1002"/>
      <c r="N318" s="101"/>
      <c r="O318" s="101"/>
      <c r="P318" s="101"/>
      <c r="Q318" s="101"/>
      <c r="R318" s="101"/>
      <c r="S318" s="1024" t="s">
        <v>11</v>
      </c>
      <c r="T318" s="1025"/>
      <c r="U318" s="1025"/>
      <c r="V318" s="1025"/>
      <c r="W318" s="1026"/>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039" t="s">
        <v>124</v>
      </c>
      <c r="C4" s="1040"/>
      <c r="D4" s="1040"/>
      <c r="E4" s="1040"/>
      <c r="F4" s="1040"/>
      <c r="G4" s="1040"/>
      <c r="H4" s="1040"/>
      <c r="I4" s="1040"/>
      <c r="J4" s="1040"/>
      <c r="K4" s="1040"/>
      <c r="L4" s="1040"/>
      <c r="M4" s="1040"/>
      <c r="N4" s="1040"/>
      <c r="O4" s="1040"/>
      <c r="P4" s="1040"/>
      <c r="Q4" s="1040"/>
      <c r="R4" s="1040"/>
      <c r="S4" s="1040"/>
      <c r="T4" s="1040"/>
      <c r="U4" s="1040"/>
      <c r="V4" s="1040"/>
      <c r="W4" s="1040"/>
      <c r="X4" s="1040"/>
      <c r="Y4" s="1040"/>
    </row>
    <row r="5" ht="28.5" customHeight="true" x14ac:dyDescent="0.2">
      <c r="B5" s="1003" t="str">
        <f ca="true">IF(ISERROR(INDIRECT(CONCATENATE($B105,"!A2"))),"",INDIRECT(CONCATENATE($B105,"!A2")))</f>
        <v>Cuba</v>
      </c>
      <c r="C5" s="1037"/>
      <c r="D5" s="1037"/>
      <c r="E5" s="1037"/>
      <c r="F5" s="1037"/>
      <c r="G5" s="1037"/>
      <c r="H5" s="1037"/>
      <c r="I5" s="1037"/>
      <c r="J5" s="1037"/>
      <c r="K5" s="1038"/>
      <c r="L5" s="1038"/>
      <c r="M5" s="1038"/>
      <c r="N5" s="1038"/>
      <c r="O5" s="1038"/>
      <c r="P5" s="1038"/>
      <c r="Q5" s="1038"/>
      <c r="R5" s="1038"/>
      <c r="S5" s="1038"/>
      <c r="T5" s="1038"/>
      <c r="U5" s="1038"/>
      <c r="V5" s="1038"/>
      <c r="W5" s="1038"/>
      <c r="X5" s="1038"/>
      <c r="Y5" s="1038"/>
    </row>
    <row r="6" x14ac:dyDescent="0.2">
      <c r="F6" s="39"/>
      <c r="G6" s="39"/>
      <c r="J6" s="40"/>
      <c r="K6" s="40"/>
      <c r="L6" s="40"/>
      <c r="M6" s="40"/>
      <c r="N6" s="40"/>
      <c r="O6" s="40"/>
      <c r="P6" s="40"/>
    </row>
    <row r="7" s="41" customFormat="true" ht="18" x14ac:dyDescent="0.25">
      <c r="B7" s="1000" t="str">
        <f>B118</f>
        <v>National use of sanitation facilities, 2015–2020</v>
      </c>
      <c r="C7" s="1041"/>
      <c r="D7" s="1041"/>
      <c r="E7" s="1041"/>
      <c r="F7" s="1041"/>
      <c r="G7" s="1041"/>
      <c r="H7" s="1041"/>
      <c r="I7" s="1041"/>
      <c r="J7" s="1000" t="str">
        <f>B218</f>
        <v>Urban use of sanitation facilities, 2015–2020</v>
      </c>
      <c r="K7" s="1041"/>
      <c r="L7" s="1041"/>
      <c r="M7" s="1041"/>
      <c r="N7" s="1041"/>
      <c r="O7" s="1041"/>
      <c r="P7" s="1041"/>
      <c r="Q7" s="1041"/>
      <c r="R7" s="1000" t="str">
        <f>B318</f>
        <v>Rural use of sanitation facilities, 2015–2020</v>
      </c>
      <c r="S7" s="1041"/>
      <c r="T7" s="1041"/>
      <c r="U7" s="1041"/>
      <c r="V7" s="1041"/>
      <c r="W7" s="1041"/>
      <c r="X7" s="1041"/>
      <c r="Y7" s="1041"/>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13" t="str">
        <f ca="true">IF(ISERROR(INDIRECT(CONCATENATE($B105,"!A2"))),"",INDIRECT(CONCATENATE($B105,"!A2")))</f>
        <v>Cuba</v>
      </c>
      <c r="C31" s="1014"/>
      <c r="D31" s="1014"/>
      <c r="E31" s="1015"/>
      <c r="F31" s="1005" t="s">
        <v>0</v>
      </c>
      <c r="G31" s="1005"/>
      <c r="H31" s="1005"/>
      <c r="I31" s="1006"/>
      <c r="J31" s="1004" t="s">
        <v>1</v>
      </c>
      <c r="K31" s="1005"/>
      <c r="L31" s="1005"/>
      <c r="M31" s="1006"/>
      <c r="N31" s="1004" t="s">
        <v>2</v>
      </c>
      <c r="O31" s="1005"/>
      <c r="P31" s="1005"/>
      <c r="Q31" s="1006"/>
      <c r="R31" s="1004" t="s">
        <v>3</v>
      </c>
      <c r="S31" s="1005"/>
      <c r="T31" s="1005"/>
      <c r="U31" s="1006"/>
      <c r="V31" s="1004" t="s">
        <v>4</v>
      </c>
      <c r="W31" s="1005"/>
      <c r="X31" s="1005"/>
      <c r="Y31" s="1006"/>
    </row>
    <row r="32" s="47" customFormat="true" ht="22.5" customHeight="true" x14ac:dyDescent="0.2">
      <c r="B32" s="1016"/>
      <c r="C32" s="1017"/>
      <c r="D32" s="1017"/>
      <c r="E32" s="1018"/>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007" t="s">
        <v>5</v>
      </c>
      <c r="C33" s="1008"/>
      <c r="D33" s="1011" t="s">
        <v>25</v>
      </c>
      <c r="E33" s="36">
        <f>C99</f>
        <v>2015</v>
      </c>
      <c r="F33" s="106">
        <f ca="true">E99</f>
        <v>83.341013800168056</v>
      </c>
      <c r="G33" s="49">
        <f t="shared" ref="G33:I34" ca="true" si="0">F99</f>
        <v>2.7125562610166094</v>
      </c>
      <c r="H33" s="50">
        <f t="shared" ca="true" si="0"/>
        <v>13.300677505448903</v>
      </c>
      <c r="I33" s="51">
        <f t="shared" ca="true" si="0"/>
        <v>0.64575243336642685</v>
      </c>
      <c r="J33" s="106">
        <f ca="true">J99</f>
        <v>73.906231828881729</v>
      </c>
      <c r="K33" s="49">
        <f t="shared" ref="K33:M34" ca="true" si="1">K99</f>
        <v>2.7972552970060733</v>
      </c>
      <c r="L33" s="50">
        <f t="shared" ca="true" si="1"/>
        <v>21.18093867076017</v>
      </c>
      <c r="M33" s="51">
        <f t="shared" ca="true" si="1"/>
        <v>2.1155742033520308</v>
      </c>
      <c r="N33" s="106">
        <f ca="true">O99</f>
        <v>89.903453380033</v>
      </c>
      <c r="O33" s="49">
        <f t="shared" ref="O33:Q34" ca="true" si="2">P99</f>
        <v>1.6024452001849607</v>
      </c>
      <c r="P33" s="50">
        <f t="shared" ca="true" si="2"/>
        <v>8.1486649535553823</v>
      </c>
      <c r="Q33" s="51">
        <f t="shared" ca="true" si="2"/>
        <v>0.3454364662266548</v>
      </c>
      <c r="R33" s="106">
        <f ca="true">T99</f>
        <v>94.654631254508729</v>
      </c>
      <c r="S33" s="49">
        <f t="shared" ref="S33:U34" ca="true" si="3">U99</f>
        <v>1.7266867798251571</v>
      </c>
      <c r="T33" s="50">
        <f t="shared" ca="true" si="3"/>
        <v>3.28337199350959</v>
      </c>
      <c r="U33" s="51">
        <f t="shared" ca="true" si="3"/>
        <v>0.3353099721565258</v>
      </c>
      <c r="V33" s="106">
        <f ca="true">Y99</f>
        <v>92.348399459495553</v>
      </c>
      <c r="W33" s="49">
        <f t="shared" ref="W33:Y34" ca="true" si="4">Z99</f>
        <v>1.5144922620404497</v>
      </c>
      <c r="X33" s="50">
        <f t="shared" ca="true" si="4"/>
        <v>5.8018127606984535</v>
      </c>
      <c r="Y33" s="51">
        <f t="shared" ca="true" si="4"/>
        <v>0.33529551776554833</v>
      </c>
    </row>
    <row r="34" x14ac:dyDescent="0.2">
      <c r="B34" s="1009"/>
      <c r="C34" s="1010"/>
      <c r="D34" s="1012"/>
      <c r="E34" s="37">
        <f>C100</f>
        <v>2020</v>
      </c>
      <c r="F34" s="107">
        <f ca="true">E100</f>
        <v>83.341013800168056</v>
      </c>
      <c r="G34" s="54">
        <f t="shared" ca="true" si="0"/>
        <v>2.7125562610166094</v>
      </c>
      <c r="H34" s="55">
        <f t="shared" ca="true" si="0"/>
        <v>13.300677505448903</v>
      </c>
      <c r="I34" s="56">
        <f t="shared" ca="true" si="0"/>
        <v>0.64575243336642685</v>
      </c>
      <c r="J34" s="107">
        <f ca="true">J100</f>
        <v>73.906231828881729</v>
      </c>
      <c r="K34" s="54">
        <f t="shared" ca="true" si="1"/>
        <v>2.7972552970060733</v>
      </c>
      <c r="L34" s="55">
        <f t="shared" ca="true" si="1"/>
        <v>21.18093867076017</v>
      </c>
      <c r="M34" s="56">
        <f t="shared" ca="true" si="1"/>
        <v>2.1155742033520308</v>
      </c>
      <c r="N34" s="107">
        <f ca="true">O100</f>
        <v>89.903453380033</v>
      </c>
      <c r="O34" s="54">
        <f t="shared" ca="true" si="2"/>
        <v>1.6024452001849607</v>
      </c>
      <c r="P34" s="55">
        <f t="shared" ca="true" si="2"/>
        <v>8.1486649535553823</v>
      </c>
      <c r="Q34" s="56">
        <f t="shared" ca="true" si="2"/>
        <v>0.3454364662266548</v>
      </c>
      <c r="R34" s="107">
        <f ca="true">T100</f>
        <v>94.654631254508729</v>
      </c>
      <c r="S34" s="54">
        <f t="shared" ca="true" si="3"/>
        <v>1.7266867798251571</v>
      </c>
      <c r="T34" s="55">
        <f t="shared" ca="true" si="3"/>
        <v>3.28337199350959</v>
      </c>
      <c r="U34" s="56">
        <f t="shared" ca="true" si="3"/>
        <v>0.3353099721565258</v>
      </c>
      <c r="V34" s="107">
        <f ca="true">Y100</f>
        <v>92.348399459495553</v>
      </c>
      <c r="W34" s="54">
        <f t="shared" ca="true" si="4"/>
        <v>1.5144922620404497</v>
      </c>
      <c r="X34" s="55">
        <f t="shared" ca="true" si="4"/>
        <v>5.8018127606984535</v>
      </c>
      <c r="Y34" s="56">
        <f t="shared" ca="true" si="4"/>
        <v>0.33529551776554833</v>
      </c>
    </row>
    <row r="35" x14ac:dyDescent="0.2">
      <c r="F35" s="39"/>
      <c r="H35" s="42"/>
    </row>
    <row r="36" x14ac:dyDescent="0.2">
      <c r="B36" s="1007" t="s">
        <v>6</v>
      </c>
      <c r="C36" s="1008"/>
      <c r="D36" s="1011" t="s">
        <v>25</v>
      </c>
      <c r="E36" s="36">
        <f>C199</f>
        <v>2015</v>
      </c>
      <c r="F36" s="106">
        <f ca="true">E199</f>
        <v>76.314597403471126</v>
      </c>
      <c r="G36" s="49">
        <f t="shared" ref="G36:I37" ca="true" si="5">F199</f>
        <v>2.4383640638324517</v>
      </c>
      <c r="H36" s="50">
        <f t="shared" ca="true" si="5"/>
        <v>19.971304251937482</v>
      </c>
      <c r="I36" s="51">
        <f t="shared" ca="true" si="5"/>
        <v>1.2757342807589345</v>
      </c>
      <c r="J36" s="106">
        <f ca="true">J199</f>
        <v>91.424487390640877</v>
      </c>
      <c r="K36" s="49">
        <f t="shared" ref="K36:M37" ca="true" si="6">K199</f>
        <v>1.9786384712300198</v>
      </c>
      <c r="L36" s="50">
        <f t="shared" ca="true" si="6"/>
        <v>6.4843654846677339</v>
      </c>
      <c r="M36" s="51">
        <f t="shared" ca="true" si="6"/>
        <v>0.11250865346137849</v>
      </c>
      <c r="N36" s="106">
        <f ca="true">O199</f>
        <v>95.578298423808832</v>
      </c>
      <c r="O36" s="49">
        <f t="shared" ref="O36:Q37" ca="true" si="7">P199</f>
        <v>1.3413587393025441</v>
      </c>
      <c r="P36" s="50">
        <f t="shared" ca="true" si="7"/>
        <v>3.0085864001528364</v>
      </c>
      <c r="Q36" s="51">
        <f t="shared" ca="true" si="7"/>
        <v>7.1756436735777779E-2</v>
      </c>
      <c r="R36" s="106">
        <f ca="true">T199</f>
        <v>97.219150292698487</v>
      </c>
      <c r="S36" s="49">
        <f t="shared" ref="S36:U37" ca="true" si="8">U199</f>
        <v>1.6829390335184926</v>
      </c>
      <c r="T36" s="50">
        <f t="shared" ca="true" si="8"/>
        <v>1.0979106737830193</v>
      </c>
      <c r="U36" s="51">
        <f t="shared" ca="true" si="8"/>
        <v>0</v>
      </c>
      <c r="V36" s="106">
        <f ca="true">Y199</f>
        <v>97.691446664395642</v>
      </c>
      <c r="W36" s="49">
        <f t="shared" ref="W36:Y37" ca="true" si="9">Z199</f>
        <v>1.1653329601789504</v>
      </c>
      <c r="X36" s="50">
        <f t="shared" ca="true" si="9"/>
        <v>1.1432203754254147</v>
      </c>
      <c r="Y36" s="51">
        <f t="shared" ca="true" si="9"/>
        <v>0</v>
      </c>
    </row>
    <row r="37" x14ac:dyDescent="0.2">
      <c r="B37" s="1009"/>
      <c r="C37" s="1010"/>
      <c r="D37" s="1012"/>
      <c r="E37" s="37">
        <f>C200</f>
        <v>2020</v>
      </c>
      <c r="F37" s="107">
        <f ca="true">E200</f>
        <v>76.314597403471126</v>
      </c>
      <c r="G37" s="54">
        <f t="shared" ca="true" si="5"/>
        <v>2.4383640638324517</v>
      </c>
      <c r="H37" s="55">
        <f t="shared" ca="true" si="5"/>
        <v>19.971304251937482</v>
      </c>
      <c r="I37" s="56">
        <f t="shared" ca="true" si="5"/>
        <v>1.2757342807589345</v>
      </c>
      <c r="J37" s="107">
        <f ca="true">J200</f>
        <v>91.424487390640877</v>
      </c>
      <c r="K37" s="54">
        <f t="shared" ca="true" si="6"/>
        <v>1.9786384712300198</v>
      </c>
      <c r="L37" s="55">
        <f t="shared" ca="true" si="6"/>
        <v>6.4843654846677339</v>
      </c>
      <c r="M37" s="56">
        <f t="shared" ca="true" si="6"/>
        <v>0.11250865346137849</v>
      </c>
      <c r="N37" s="107">
        <f ca="true">O200</f>
        <v>95.578298423808832</v>
      </c>
      <c r="O37" s="54">
        <f t="shared" ca="true" si="7"/>
        <v>1.3413587393025441</v>
      </c>
      <c r="P37" s="55">
        <f t="shared" ca="true" si="7"/>
        <v>3.0085864001528364</v>
      </c>
      <c r="Q37" s="56">
        <f t="shared" ca="true" si="7"/>
        <v>7.1756436735777779E-2</v>
      </c>
      <c r="R37" s="107">
        <f ca="true">T200</f>
        <v>97.219150292698487</v>
      </c>
      <c r="S37" s="54">
        <f t="shared" ca="true" si="8"/>
        <v>1.6829390335184926</v>
      </c>
      <c r="T37" s="55">
        <f t="shared" ca="true" si="8"/>
        <v>1.0979106737830193</v>
      </c>
      <c r="U37" s="56">
        <f t="shared" ca="true" si="8"/>
        <v>0</v>
      </c>
      <c r="V37" s="107">
        <f ca="true">Y200</f>
        <v>97.691446664395642</v>
      </c>
      <c r="W37" s="54">
        <f t="shared" ca="true" si="9"/>
        <v>1.1653329601789504</v>
      </c>
      <c r="X37" s="55">
        <f t="shared" ca="true" si="9"/>
        <v>1.1432203754254147</v>
      </c>
      <c r="Y37" s="56">
        <f t="shared" ca="true" si="9"/>
        <v>0</v>
      </c>
    </row>
    <row r="38" x14ac:dyDescent="0.2">
      <c r="F38" s="39"/>
      <c r="G38" s="39"/>
      <c r="H38" s="42"/>
      <c r="I38" s="42"/>
    </row>
    <row r="39" x14ac:dyDescent="0.2">
      <c r="B39" s="1007" t="s">
        <v>7</v>
      </c>
      <c r="C39" s="1008"/>
      <c r="D39" s="1011" t="s">
        <v>25</v>
      </c>
      <c r="E39" s="36">
        <f>C299</f>
        <v>2015</v>
      </c>
      <c r="F39" s="106">
        <f ca="true">E299</f>
        <v>67.003812639366956</v>
      </c>
      <c r="G39" s="49">
        <f t="shared" ref="G39:I40" ca="true" si="10">F299</f>
        <v>2.3319423671825708</v>
      </c>
      <c r="H39" s="50">
        <f t="shared" ca="true" si="10"/>
        <v>28.155209184974694</v>
      </c>
      <c r="I39" s="51">
        <f t="shared" ca="true" si="10"/>
        <v>2.5090358084757658</v>
      </c>
      <c r="J39" s="106">
        <f ca="true">J299</f>
        <v>65.073408410296537</v>
      </c>
      <c r="K39" s="49">
        <f t="shared" ref="K39:M40" ca="true" si="11">K299</f>
        <v>3.5164752670212658</v>
      </c>
      <c r="L39" s="50">
        <f t="shared" ca="true" si="11"/>
        <v>27.908194474735552</v>
      </c>
      <c r="M39" s="51">
        <f t="shared" ca="true" si="11"/>
        <v>3.501921847946643</v>
      </c>
      <c r="N39" s="106">
        <f ca="true">O299</f>
        <v>74.508205558807617</v>
      </c>
      <c r="O39" s="49">
        <f t="shared" ref="O39:Q40" ca="true" si="12">P299</f>
        <v>3.1321350143094873</v>
      </c>
      <c r="P39" s="50">
        <f t="shared" ca="true" si="12"/>
        <v>21.013338228904274</v>
      </c>
      <c r="Q39" s="51">
        <f t="shared" ca="true" si="12"/>
        <v>1.3463211979786318</v>
      </c>
      <c r="R39" s="106">
        <f ca="true">T299</f>
        <v>84.993935171200889</v>
      </c>
      <c r="S39" s="49">
        <f t="shared" ref="S39:U40" ca="true" si="13">U299</f>
        <v>1.6100692958125236</v>
      </c>
      <c r="T39" s="50">
        <f t="shared" ca="true" si="13"/>
        <v>12.448253082997212</v>
      </c>
      <c r="U39" s="51">
        <f t="shared" ca="true" si="13"/>
        <v>0.94774244998937862</v>
      </c>
      <c r="V39" s="106">
        <f ca="true">Y299</f>
        <v>91.061532978224093</v>
      </c>
      <c r="W39" s="49">
        <f t="shared" ref="W39:Y40" ca="true" si="14">Z299</f>
        <v>3.5090610863869189</v>
      </c>
      <c r="X39" s="50">
        <f t="shared" ca="true" si="14"/>
        <v>5.429405935388985</v>
      </c>
      <c r="Y39" s="51">
        <f t="shared" ca="true" si="14"/>
        <v>0</v>
      </c>
    </row>
    <row r="40" x14ac:dyDescent="0.2">
      <c r="B40" s="1009"/>
      <c r="C40" s="1010"/>
      <c r="D40" s="1012"/>
      <c r="E40" s="37">
        <f>C300</f>
        <v>2020</v>
      </c>
      <c r="F40" s="107">
        <f ca="true">E300</f>
        <v>67.003812639366956</v>
      </c>
      <c r="G40" s="54">
        <f t="shared" ca="true" si="10"/>
        <v>2.3319423671825708</v>
      </c>
      <c r="H40" s="55">
        <f t="shared" ca="true" si="10"/>
        <v>28.155209184974694</v>
      </c>
      <c r="I40" s="56">
        <f t="shared" ca="true" si="10"/>
        <v>2.5090358084757658</v>
      </c>
      <c r="J40" s="107">
        <f ca="true">J300</f>
        <v>65.073408410296537</v>
      </c>
      <c r="K40" s="54">
        <f t="shared" ca="true" si="11"/>
        <v>3.5164752670212658</v>
      </c>
      <c r="L40" s="55">
        <f t="shared" ca="true" si="11"/>
        <v>27.908194474735552</v>
      </c>
      <c r="M40" s="56">
        <f t="shared" ca="true" si="11"/>
        <v>3.501921847946643</v>
      </c>
      <c r="N40" s="107">
        <f ca="true">O300</f>
        <v>74.508205558807617</v>
      </c>
      <c r="O40" s="54">
        <f t="shared" ca="true" si="12"/>
        <v>3.1321350143094873</v>
      </c>
      <c r="P40" s="55">
        <f t="shared" ca="true" si="12"/>
        <v>21.013338228904274</v>
      </c>
      <c r="Q40" s="56">
        <f t="shared" ca="true" si="12"/>
        <v>1.3463211979786318</v>
      </c>
      <c r="R40" s="107">
        <f ca="true">T300</f>
        <v>84.993935171200889</v>
      </c>
      <c r="S40" s="54">
        <f t="shared" ca="true" si="13"/>
        <v>1.6100692958125236</v>
      </c>
      <c r="T40" s="55">
        <f t="shared" ca="true" si="13"/>
        <v>12.448253082997212</v>
      </c>
      <c r="U40" s="56">
        <f t="shared" ca="true" si="13"/>
        <v>0.94774244998937862</v>
      </c>
      <c r="V40" s="107">
        <f ca="true">Y300</f>
        <v>91.061532978224093</v>
      </c>
      <c r="W40" s="54">
        <f t="shared" ca="true" si="14"/>
        <v>3.5090610863869189</v>
      </c>
      <c r="X40" s="55">
        <f t="shared" ca="true" si="14"/>
        <v>5.429405935388985</v>
      </c>
      <c r="Y40" s="56">
        <f t="shared" ca="true" si="14"/>
        <v>0</v>
      </c>
    </row>
    <row r="97" s="43" customFormat="true" ht="16.5" customHeight="true" x14ac:dyDescent="0.2">
      <c r="A97" s="1022" t="s">
        <v>5</v>
      </c>
      <c r="B97" s="1022"/>
      <c r="C97" s="1022"/>
      <c r="D97" s="1019" t="s">
        <v>0</v>
      </c>
      <c r="E97" s="1020"/>
      <c r="F97" s="1020"/>
      <c r="G97" s="1020"/>
      <c r="H97" s="1021"/>
      <c r="I97" s="1019" t="s">
        <v>1</v>
      </c>
      <c r="J97" s="1020"/>
      <c r="K97" s="1020"/>
      <c r="L97" s="1020"/>
      <c r="M97" s="1021"/>
      <c r="N97" s="1019" t="s">
        <v>2</v>
      </c>
      <c r="O97" s="1020"/>
      <c r="P97" s="1020"/>
      <c r="Q97" s="1020"/>
      <c r="R97" s="1021"/>
      <c r="S97" s="1019" t="s">
        <v>3</v>
      </c>
      <c r="T97" s="1020"/>
      <c r="U97" s="1020"/>
      <c r="V97" s="1020"/>
      <c r="W97" s="1021"/>
      <c r="X97" s="1019" t="s">
        <v>4</v>
      </c>
      <c r="Y97" s="1020"/>
      <c r="Z97" s="1020"/>
      <c r="AA97" s="1020"/>
      <c r="AB97" s="1021"/>
    </row>
    <row r="98" s="47" customFormat="true" ht="22.5" customHeight="true" x14ac:dyDescent="0.2">
      <c r="A98" s="1023"/>
      <c r="B98" s="1023"/>
      <c r="C98" s="1023"/>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027" t="s">
        <v>10</v>
      </c>
      <c r="B99" s="1028"/>
      <c r="C99" s="236">
        <f>MinBase(C105:C116)</f>
        <v>2015</v>
      </c>
      <c r="D99" s="59">
        <f ca="true">IF((D101+H101)&gt;100,D101*100/(D101+H101),D101)</f>
        <v>86.053570061184658</v>
      </c>
      <c r="E99" s="108">
        <f ca="true">D99*AVERAGEIF(E105:E116,"&gt;0")/100</f>
        <v>83.341013800168056</v>
      </c>
      <c r="F99" s="61">
        <f ca="true">D99*(100-AVERAGEIF(E105:E116,"&gt;0"))/100</f>
        <v>2.7125562610166094</v>
      </c>
      <c r="G99" s="62">
        <f ca="true">100-(E99+F99+H99)</f>
        <v>13.300677505448903</v>
      </c>
      <c r="H99" s="63">
        <f ca="true">IF((D101+H101)&gt;100,H101*100/(D101+H101),H101)</f>
        <v>0.64575243336642685</v>
      </c>
      <c r="I99" s="59">
        <f ca="true">IF((I101+M101)&gt;100,I101*100/(I101+M101),I101)</f>
        <v>76.703487125887804</v>
      </c>
      <c r="J99" s="108">
        <f ca="true">I99*AVERAGEIF(J105:J116,"&gt;0")/100</f>
        <v>73.906231828881729</v>
      </c>
      <c r="K99" s="64">
        <f ca="true">I99*(100-AVERAGEIF(J105:J116,"&gt;0"))/100</f>
        <v>2.7972552970060733</v>
      </c>
      <c r="L99" s="65">
        <f ca="true">100-(J99+K99+M99)</f>
        <v>21.18093867076017</v>
      </c>
      <c r="M99" s="66">
        <f ca="true">IF((I101+M101)&gt;100,M101*100/(I101+M101),M101)</f>
        <v>2.1155742033520308</v>
      </c>
      <c r="N99" s="59">
        <f ca="true">IF((N101+R101)&gt;100,N101*100/(N101+R101),N101)</f>
        <v>91.505898580217959</v>
      </c>
      <c r="O99" s="108">
        <f ca="true">N99*AVERAGEIF(O105:O116,"&gt;0")/100</f>
        <v>89.903453380033</v>
      </c>
      <c r="P99" s="64">
        <f ca="true">N99*(100-AVERAGEIF(O105:O116,"&gt;0"))/100</f>
        <v>1.6024452001849607</v>
      </c>
      <c r="Q99" s="65">
        <f ca="true">100-(O99+P99+R99)</f>
        <v>8.1486649535553823</v>
      </c>
      <c r="R99" s="66">
        <f ca="true">IF((N101+R101)&gt;100,R101*100/(N101+R101),R101)</f>
        <v>0.3454364662266548</v>
      </c>
      <c r="S99" s="59">
        <f ca="true">IF((S101+W101)&gt;100,S101*100/(S101+W101),S101)</f>
        <v>96.381318034333887</v>
      </c>
      <c r="T99" s="108">
        <f ca="true">S99*AVERAGEIF(T105:T116,"&gt;0")/100</f>
        <v>94.654631254508729</v>
      </c>
      <c r="U99" s="64">
        <f ca="true">S99*(100-AVERAGEIF(T105:T116,"&gt;0"))/100</f>
        <v>1.7266867798251571</v>
      </c>
      <c r="V99" s="65">
        <f ca="true">100-(T99+U99+W99)</f>
        <v>3.28337199350959</v>
      </c>
      <c r="W99" s="66">
        <f ca="true">IF((S101+W101)&gt;100,W101*100/(S101+W101),W101)</f>
        <v>0.3353099721565258</v>
      </c>
      <c r="X99" s="59">
        <f ca="true">IF((X101+AB101)&gt;100,X101*100/(X101+AB101),X101)</f>
        <v>93.862891721536016</v>
      </c>
      <c r="Y99" s="108">
        <f ca="true">X99*AVERAGEIF(Y105:Y116,"&gt;0")/100</f>
        <v>92.348399459495553</v>
      </c>
      <c r="Z99" s="64">
        <f ca="true">X99*(100-AVERAGEIF(Y105:Y116,"&gt;0"))/100</f>
        <v>1.5144922620404497</v>
      </c>
      <c r="AA99" s="65">
        <f ca="true">100-(Y99+Z99+AB99)</f>
        <v>5.8018127606984535</v>
      </c>
      <c r="AB99" s="66">
        <f ca="true">IF((X101+AB101)&gt;100,AB101*100/(X101+AB101),AB101)</f>
        <v>0.33529551776554833</v>
      </c>
    </row>
    <row r="100" s="67" customFormat="true" ht="15" customHeight="true" x14ac:dyDescent="0.2">
      <c r="A100" s="1029"/>
      <c r="B100" s="1030"/>
      <c r="C100" s="237">
        <f>MaxTarget(C105:C116)</f>
        <v>2020</v>
      </c>
      <c r="D100" s="68">
        <f ca="true">IF((D102+H102)&gt;100,D102*100/(D102+H102),D102)</f>
        <v>86.053570061184658</v>
      </c>
      <c r="E100" s="109">
        <f ca="true">D100*AVERAGEIF(E105:E116,"&gt;0")/100</f>
        <v>83.341013800168056</v>
      </c>
      <c r="F100" s="70">
        <f ca="true">D100*(100-AVERAGEIF(E105:E116,"&gt;0"))/100</f>
        <v>2.7125562610166094</v>
      </c>
      <c r="G100" s="71">
        <f ca="true">100-(E100+F100+H100)</f>
        <v>13.300677505448903</v>
      </c>
      <c r="H100" s="72">
        <f ca="true">IF((D102+H102)&gt;100,H102*100/(D102+H102),H102)</f>
        <v>0.64575243336642685</v>
      </c>
      <c r="I100" s="68">
        <f ca="true">IF((I102+M102)&gt;100,I102*100/(I102+M102),I102)</f>
        <v>76.703487125887804</v>
      </c>
      <c r="J100" s="109">
        <f ca="true">I100*AVERAGEIF(J105:J116,"&gt;0")/100</f>
        <v>73.906231828881729</v>
      </c>
      <c r="K100" s="70">
        <f ca="true">I100*(100-AVERAGEIF(J105:J116,"&gt;0"))/100</f>
        <v>2.7972552970060733</v>
      </c>
      <c r="L100" s="71">
        <f ca="true">100-(J100+K100+M100)</f>
        <v>21.18093867076017</v>
      </c>
      <c r="M100" s="72">
        <f ca="true">IF((I102+M102)&gt;100,M102*100/(I102+M102),M102)</f>
        <v>2.1155742033520308</v>
      </c>
      <c r="N100" s="68">
        <f ca="true">IF((N102+R102)&gt;100,N102*100/(N102+R102),N102)</f>
        <v>91.505898580217959</v>
      </c>
      <c r="O100" s="109">
        <f ca="true">N100*AVERAGEIF(O105:O116,"&gt;0")/100</f>
        <v>89.903453380033</v>
      </c>
      <c r="P100" s="70">
        <f ca="true">N100*(100-AVERAGEIF(O105:O116,"&gt;0"))/100</f>
        <v>1.6024452001849607</v>
      </c>
      <c r="Q100" s="71">
        <f ca="true">100-(O100+P100+R100)</f>
        <v>8.1486649535553823</v>
      </c>
      <c r="R100" s="72">
        <f ca="true">IF((N102+R102)&gt;100,R102*100/(N102+R102),R102)</f>
        <v>0.3454364662266548</v>
      </c>
      <c r="S100" s="68">
        <f ca="true">IF((S102+W102)&gt;100,S102*100/(S102+W102),S102)</f>
        <v>96.381318034333887</v>
      </c>
      <c r="T100" s="109">
        <f ca="true">S100*AVERAGEIF(T105:T116,"&gt;0")/100</f>
        <v>94.654631254508729</v>
      </c>
      <c r="U100" s="70">
        <f ca="true">S100*(100-AVERAGEIF(T105:T116,"&gt;0"))/100</f>
        <v>1.7266867798251571</v>
      </c>
      <c r="V100" s="71">
        <f ca="true">100-(T100+U100+W100)</f>
        <v>3.28337199350959</v>
      </c>
      <c r="W100" s="72">
        <f ca="true">IF((S102+W102)&gt;100,W102*100/(S102+W102),W102)</f>
        <v>0.3353099721565258</v>
      </c>
      <c r="X100" s="68">
        <f ca="true">IF((X102+AB102)&gt;100,X102*100/(X102+AB102),X102)</f>
        <v>93.862891721536016</v>
      </c>
      <c r="Y100" s="109">
        <f ca="true">X100*AVERAGEIF(Y105:Y116,"&gt;0")/100</f>
        <v>92.348399459495553</v>
      </c>
      <c r="Z100" s="70">
        <f ca="true">X100*(100-AVERAGEIF(Y105:Y116,"&gt;0"))/100</f>
        <v>1.5144922620404497</v>
      </c>
      <c r="AA100" s="71">
        <f ca="true">100-(Y100+Z100+AB100)</f>
        <v>5.8018127606984535</v>
      </c>
      <c r="AB100" s="72">
        <f ca="true">IF((X102+AB102)&gt;100,AB102*100/(X102+AB102),AB102)</f>
        <v>0.33529551776554833</v>
      </c>
    </row>
    <row r="101" hidden="true" x14ac:dyDescent="0.2">
      <c r="A101" s="1031" t="s">
        <v>12</v>
      </c>
      <c r="B101" s="1032"/>
      <c r="C101" s="73">
        <f>MinRegYear(C99,C105:C116)</f>
        <v>2017</v>
      </c>
      <c r="D101" s="74">
        <f ca="true">IF(MAX(C105:C116)-MIN(C105:C116)&lt;5,AVERAGEIF(C105:C116,"&gt;0",D105:D116),
IF(FORECAST($C101,D$105:D$116,$C$105:$C$116)&lt;0,0,
IF(FORECAST($C101,D$105:D$116,$C$105:$C$116)&gt;100,100,
FORECAST($C101,D$105:D$116,$C$105:$C$116))))</f>
        <v>86.053570061184658</v>
      </c>
      <c r="E101" s="75"/>
      <c r="F101" s="76"/>
      <c r="G101" s="76"/>
      <c r="H101" s="77">
        <f ca="true">IF(MAX(C105:C116)-MIN(C105:C116)&lt;5,AVERAGEIF(C105:C116,"&gt;0",H105:H116),
IF(FORECAST($C101,H$105:H$116,$C$105:$C$116)&lt;0,0,
IF(FORECAST($C101,H$105:H$116,$C$105:$C$116)&gt;100,100,
FORECAST($C101,H$105:H$116,$C$105:$C$116))))</f>
        <v>0.64575243336642685</v>
      </c>
      <c r="I101" s="74">
        <f ca="true">IF(MAX(C105:C116)-MIN(C105:C116)&lt;5,AVERAGEIF(C105:C116,"&gt;0",I105:I116),
IF(FORECAST($C101,I$105:I$116,$C$105:$C$116)&lt;0,0,
IF(FORECAST($C101,I$105:I$116,$C$105:$C$116)&gt;100,100,
FORECAST($C101,I$105:I$116,$C$105:$C$116))))</f>
        <v>76.703487125887804</v>
      </c>
      <c r="J101" s="75"/>
      <c r="K101" s="76"/>
      <c r="L101" s="76"/>
      <c r="M101" s="77">
        <f ca="true">IF(MAX(C105:C116)-MIN(C105:C116)&lt;5,AVERAGEIF(C105:C116,"&gt;0",M105:M116),
IF(FORECAST($C101,M$105:M$116,$C$105:$C$116)&lt;0,0,
IF(FORECAST($C101,M$105:M$116,$C$105:$C$116)&gt;100,100,
FORECAST($C101,M$105:M$116,$C$105:$C$116))))</f>
        <v>2.1155742033520308</v>
      </c>
      <c r="N101" s="74">
        <f ca="true">IF(MAX(C105:C116)-MIN(C105:C116)&lt;5,AVERAGEIF(C105:C116,"&gt;0",N105:N116),
IF(FORECAST($C101,N$105:N$116,$C$105:$C$116)&lt;0,0,
IF(FORECAST($C101,N$105:N$116,$C$105:$C$116)&gt;100,100,
FORECAST($C101,N$105:N$116,$C$105:$C$116))))</f>
        <v>91.505898580217959</v>
      </c>
      <c r="O101" s="75"/>
      <c r="P101" s="76"/>
      <c r="Q101" s="76"/>
      <c r="R101" s="77">
        <f ca="true">IF(MAX(C105:C116)-MIN(C105:C116)&lt;5,AVERAGEIF(C105:C116,"&gt;0",R105:R116),
IF(FORECAST($C101,R$105:R$116,$C$105:$C$116)&lt;0,0,
IF(FORECAST($C101,R$105:R$116,$C$105:$C$116)&gt;100,100,
FORECAST($C101,R$105:R$116,$C$105:$C$116))))</f>
        <v>0.3454364662266548</v>
      </c>
      <c r="S101" s="74">
        <f ca="true">IF(MAX(C105:C116)-MIN(C105:C116)&lt;5,AVERAGEIF(C105:C116,"&gt;0",S105:S116),
IF(FORECAST($C101,S$105:S$116,$C$105:$C$116)&lt;0,0,
IF(FORECAST($C101,S$105:S$116,$C$105:$C$116)&gt;100,100,
FORECAST($C101,S$105:S$116,$C$105:$C$116))))</f>
        <v>96.381318034333887</v>
      </c>
      <c r="T101" s="75"/>
      <c r="U101" s="76"/>
      <c r="V101" s="76"/>
      <c r="W101" s="77">
        <f ca="true">IF(MAX(C105:C116)-MIN(C105:C116)&lt;5,AVERAGEIF(C105:C116,"&gt;0",W105:W116),
IF(FORECAST($C101,W$105:W$116,$C$105:$C$116)&lt;0,0,
IF(FORECAST($C101,W$105:W$116,$C$105:$C$116)&gt;100,100,
FORECAST($C101,W$105:W$116,$C$105:$C$116))))</f>
        <v>0.3353099721565258</v>
      </c>
      <c r="X101" s="74">
        <f ca="true">IF(MAX(C105:C116)-MIN(C105:C116)&lt;5,AVERAGEIF(C105:C116,"&gt;0",X105:X116),
IF(FORECAST($C101,X$105:X$116,$C$105:$C$116)&lt;0,0,
IF(FORECAST($C101,X$105:X$116,$C$105:$C$116)&gt;100,100,
FORECAST($C101,X$105:X$116,$C$105:$C$116))))</f>
        <v>93.862891721536016</v>
      </c>
      <c r="Y101" s="75"/>
      <c r="Z101" s="76"/>
      <c r="AA101" s="76"/>
      <c r="AB101" s="77">
        <f ca="true">IF(MAX(C105:C116)-MIN(C105:C116)&lt;5,AVERAGEIF(C105:C116,"&gt;0",AB105:AB116),
IF(FORECAST($C101,AB$105:AB$116,$C$105:$C$116)&lt;0,0,
IF(FORECAST($C101,AB$105:AB$116,$C$105:$C$116)&gt;100,100,
FORECAST($C101,AB$105:AB$116,$C$105:$C$116))))</f>
        <v>0.33529551776554833</v>
      </c>
    </row>
    <row r="102" hidden="true" x14ac:dyDescent="0.2">
      <c r="A102" s="1033"/>
      <c r="B102" s="1034"/>
      <c r="C102" s="52">
        <f>MaxRegYear(C100,C105:C116)</f>
        <v>2020</v>
      </c>
      <c r="D102" s="78">
        <f ca="true">IF(MAX(C105:C116)-MIN(C105:C116)&lt;5,AVERAGEIF(C105:C116,"&gt;0",D105:D116),
IF(FORECAST($C102,D$105:D$116,$C$105:$C$116)&lt;0,0,
IF(FORECAST($C102,D$105:D$116,$C$105:$C$116)&gt;100,100,
FORECAST($C102,D$105:D$116,$C$105:$C$116))))</f>
        <v>86.053570061184658</v>
      </c>
      <c r="E102" s="79"/>
      <c r="F102" s="80"/>
      <c r="G102" s="80"/>
      <c r="H102" s="81">
        <f ca="true">IF(MAX(C105:C116)-MIN(C105:C116)&lt;5,AVERAGEIF(C105:C116,"&gt;0",H105:H116),
IF(FORECAST($C102,H$105:H$116,$C$105:$C$116)&lt;0,0,
IF(FORECAST($C102,H$105:H$116,$C$105:$C$116)&gt;100,100,
FORECAST($C102,H$105:H$116,$C$105:$C$116))))</f>
        <v>0.64575243336642685</v>
      </c>
      <c r="I102" s="78">
        <f ca="true">IF(MAX(C105:C116)-MIN(C105:C116)&lt;5,AVERAGEIF(C105:C116,"&gt;0",I105:I116),
IF(FORECAST($C102,I$105:I$116,$C$105:$C$116)&lt;0,0,
IF(FORECAST($C102,I$105:I$116,$C$105:$C$116)&gt;100,100,
FORECAST($C102,I$105:I$116,$C$105:$C$116))))</f>
        <v>76.703487125887804</v>
      </c>
      <c r="J102" s="79"/>
      <c r="K102" s="80"/>
      <c r="L102" s="80"/>
      <c r="M102" s="81">
        <f ca="true">IF(MAX(C105:C116)-MIN(C105:C116)&lt;5,AVERAGEIF(C105:C116,"&gt;0",M105:M116),
IF(FORECAST($C102,M$105:M$116,$C$105:$C$116)&lt;0,0,
IF(FORECAST($C102,M$105:M$116,$C$105:$C$116)&gt;100,100,
FORECAST($C102,M$105:M$116,$C$105:$C$116))))</f>
        <v>2.1155742033520308</v>
      </c>
      <c r="N102" s="78">
        <f ca="true">IF(MAX(C105:C116)-MIN(C105:C116)&lt;5,AVERAGEIF(C105:C116,"&gt;0",N105:N116),
IF(FORECAST($C102,N$105:N$116,$C$105:$C$116)&lt;0,0,
IF(FORECAST($C102,N$105:N$116,$C$105:$C$116)&gt;100,100,
FORECAST($C102,N$105:N$116,$C$105:$C$116))))</f>
        <v>91.505898580217959</v>
      </c>
      <c r="O102" s="79"/>
      <c r="P102" s="80"/>
      <c r="Q102" s="80"/>
      <c r="R102" s="81">
        <f ca="true">IF(MAX(C105:C116)-MIN(C105:C116)&lt;5,AVERAGEIF(C105:C116,"&gt;0",R105:R116),
IF(FORECAST($C102,R$105:R$116,$C$105:$C$116)&lt;0,0,
IF(FORECAST($C102,R$105:R$116,$C$105:$C$116)&gt;100,100,
FORECAST($C102,R$105:R$116,$C$105:$C$116))))</f>
        <v>0.3454364662266548</v>
      </c>
      <c r="S102" s="78">
        <f ca="true">IF(MAX(C105:C116)-MIN(C105:C116)&lt;5,AVERAGEIF(C105:C116,"&gt;0",S105:S116),
IF(FORECAST($C102,S$105:S$116,$C$105:$C$116)&lt;0,0,
IF(FORECAST($C102,S$105:S$116,$C$105:$C$116)&gt;100,100,
FORECAST($C102,S$105:S$116,$C$105:$C$116))))</f>
        <v>96.381318034333887</v>
      </c>
      <c r="T102" s="79"/>
      <c r="U102" s="80"/>
      <c r="V102" s="80"/>
      <c r="W102" s="81">
        <f ca="true">IF(MAX(C105:C116)-MIN(C105:C116)&lt;5,AVERAGEIF(C105:C116,"&gt;0",W105:W116),
IF(FORECAST($C102,W$105:W$116,$C$105:$C$116)&lt;0,0,
IF(FORECAST($C102,W$105:W$116,$C$105:$C$116)&gt;100,100,
FORECAST($C102,W$105:W$116,$C$105:$C$116))))</f>
        <v>0.3353099721565258</v>
      </c>
      <c r="X102" s="78">
        <f ca="true">IF(MAX(C105:C116)-MIN(C105:C116)&lt;5,AVERAGEIF(C105:C116,"&gt;0",X105:X116),
IF(FORECAST($C102,X$105:X$116,$C$105:$C$116)&lt;0,0,
IF(FORECAST($C102,X$105:X$116,$C$105:$C$116)&gt;100,100,
FORECAST($C102,X$105:X$116,$C$105:$C$116))))</f>
        <v>93.862891721536016</v>
      </c>
      <c r="Y102" s="79"/>
      <c r="Z102" s="80"/>
      <c r="AA102" s="80"/>
      <c r="AB102" s="81">
        <f ca="true">IF(MAX(C105:C116)-MIN(C105:C116)&lt;5,AVERAGEIF(C105:C116,"&gt;0",AB105:AB116),
IF(FORECAST($C102,AB$105:AB$116,$C$105:$C$116)&lt;0,0,
IF(FORECAST($C102,AB$105:AB$116,$C$105:$C$116)&gt;100,100,
FORECAST($C102,AB$105:AB$116,$C$105:$C$116))))</f>
        <v>0.33529551776554833</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339</v>
      </c>
      <c r="C105" s="2">
        <v>2019</v>
      </c>
      <c r="D105" s="1">
        <f t="shared" ref="D105:D116" ca="true" si="15">IF(ISERROR(INDIRECT(CONCATENATE($B105,"!C122"))),"",INDIRECT(CONCATENATE($B105,"!C122")))</f>
        <v>86.053570061184658</v>
      </c>
      <c r="E105" s="91">
        <f t="shared" ref="E105:E116" ca="true" si="16">IF(ISERROR(INDIRECT(CONCATENATE($B105,"!C129"))),"",INDIRECT(CONCATENATE($B105,"!C129")))</f>
        <v>96.847828324742409</v>
      </c>
      <c r="F105" s="92"/>
      <c r="G105" s="92"/>
      <c r="H105" s="93">
        <f t="shared" ref="H105:H116" ca="true" si="17">IF(ISERROR(INDIRECT(CONCATENATE($B105,"!C127"))),"",INDIRECT(CONCATENATE($B105,"!C127")))</f>
        <v>0.64575243336642685</v>
      </c>
      <c r="I105" s="1">
        <f t="shared" ref="I105:I116" ca="true" si="18">IF(ISERROR(INDIRECT(CONCATENATE($B105,"!D122"))),"",INDIRECT(CONCATENATE($B105,"!D122")))</f>
        <v>76.703487125887804</v>
      </c>
      <c r="J105" s="91">
        <f t="shared" ref="J105:J116" ca="true" si="19">IF(ISERROR(INDIRECT(CONCATENATE($B105,"!D129"))),"",INDIRECT(CONCATENATE($B105,"!D129")))</f>
        <v>96.353157591889996</v>
      </c>
      <c r="K105" s="92"/>
      <c r="L105" s="92"/>
      <c r="M105" s="93">
        <f t="shared" ref="M105:M116" ca="true" si="20">IF(ISERROR(INDIRECT(CONCATENATE($B105,"!D127"))),"",INDIRECT(CONCATENATE($B105,"!D127")))</f>
        <v>2.1155742033520308</v>
      </c>
      <c r="N105" s="1">
        <f t="shared" ref="N105:N116" ca="true" si="21">IF(ISERROR(INDIRECT(CONCATENATE($B105,"!E122"))),"",INDIRECT(CONCATENATE($B105,"!E122")))</f>
        <v>91.505898580217959</v>
      </c>
      <c r="O105" s="91">
        <f t="shared" ref="O105:O116" ca="true" si="22">IF(ISERROR(INDIRECT(CONCATENATE($B105,"!E129"))),"",INDIRECT(CONCATENATE($B105,"!E129")))</f>
        <v>98.248806661594401</v>
      </c>
      <c r="P105" s="92"/>
      <c r="Q105" s="92"/>
      <c r="R105" s="93">
        <f t="shared" ref="R105:R116" ca="true" si="23">IF(ISERROR(INDIRECT(CONCATENATE($B105,"!E127"))),"",INDIRECT(CONCATENATE($B105,"!E127")))</f>
        <v>0.3454364662266548</v>
      </c>
      <c r="S105" s="1">
        <f t="shared" ref="S105:S116" ca="true" si="24">IF(ISERROR(INDIRECT(CONCATENATE($B105,"!F122"))),"",INDIRECT(CONCATENATE($B105,"!F122")))</f>
        <v>96.381318034333887</v>
      </c>
      <c r="T105" s="91">
        <f t="shared" ref="T105:T116" ca="true" si="25">IF(ISERROR(INDIRECT(CONCATENATE($B105,"!F129"))),"",INDIRECT(CONCATENATE($B105,"!F129")))</f>
        <v>98.208483952035124</v>
      </c>
      <c r="U105" s="92"/>
      <c r="V105" s="92"/>
      <c r="W105" s="93">
        <f t="shared" ref="W105:W116" ca="true" si="26">IF(ISERROR(INDIRECT(CONCATENATE($B105,"!F127"))),"",INDIRECT(CONCATENATE($B105,"!F127")))</f>
        <v>0.3353099721565258</v>
      </c>
      <c r="X105" s="1">
        <f t="shared" ref="X105:X116" ca="true" si="27">IF(ISERROR(INDIRECT(CONCATENATE($B105,"!G122"))),"",INDIRECT(CONCATENATE($B105,"!G122")))</f>
        <v>93.862891721536016</v>
      </c>
      <c r="Y105" s="91">
        <f t="shared" ref="Y105:Y116" ca="true" si="28">IF(ISERROR(INDIRECT(CONCATENATE($B105,"!G129"))),"",INDIRECT(CONCATENATE($B105,"!G129")))</f>
        <v>98.386484547553138</v>
      </c>
      <c r="Z105" s="92"/>
      <c r="AA105" s="92"/>
      <c r="AB105" s="93">
        <f t="shared" ref="AB105:AB116" ca="true" si="29">IF(ISERROR(INDIRECT(CONCATENATE($B105,"!G2127"))),"",INDIRECT(CONCATENATE($B105,"!G127")))</f>
        <v>0.33529551776554833</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00" t="str">
        <f>CONCATENATE("National use of sanitation facilities, ",C99,"–",C100)</f>
        <v>National use of sanitation facilities, 2015–2020</v>
      </c>
      <c r="C118" s="1001"/>
      <c r="D118" s="1001"/>
      <c r="E118" s="1001"/>
      <c r="F118" s="1001"/>
      <c r="G118" s="1001"/>
      <c r="H118" s="1001"/>
      <c r="I118" s="1001"/>
      <c r="J118" s="1001"/>
      <c r="K118" s="1001"/>
      <c r="L118" s="1001"/>
      <c r="N118" s="101"/>
      <c r="O118" s="101"/>
      <c r="P118" s="101"/>
      <c r="Q118" s="101"/>
      <c r="R118" s="101"/>
      <c r="S118" s="1024" t="s">
        <v>11</v>
      </c>
      <c r="T118" s="1025"/>
      <c r="U118" s="1025"/>
      <c r="V118" s="1025"/>
      <c r="W118" s="1026"/>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022" t="s">
        <v>6</v>
      </c>
      <c r="B197" s="1022"/>
      <c r="C197" s="1022"/>
      <c r="D197" s="1019" t="s">
        <v>0</v>
      </c>
      <c r="E197" s="1020"/>
      <c r="F197" s="1020"/>
      <c r="G197" s="1020"/>
      <c r="H197" s="1021"/>
      <c r="I197" s="1019" t="s">
        <v>1</v>
      </c>
      <c r="J197" s="1020"/>
      <c r="K197" s="1020"/>
      <c r="L197" s="1020"/>
      <c r="M197" s="1021"/>
      <c r="N197" s="1019" t="s">
        <v>2</v>
      </c>
      <c r="O197" s="1020"/>
      <c r="P197" s="1020"/>
      <c r="Q197" s="1020"/>
      <c r="R197" s="1021"/>
      <c r="S197" s="1019" t="s">
        <v>3</v>
      </c>
      <c r="T197" s="1020"/>
      <c r="U197" s="1020"/>
      <c r="V197" s="1020"/>
      <c r="W197" s="1021"/>
      <c r="X197" s="1019" t="s">
        <v>4</v>
      </c>
      <c r="Y197" s="1020"/>
      <c r="Z197" s="1020"/>
      <c r="AA197" s="1020"/>
      <c r="AB197" s="1021"/>
    </row>
    <row r="198" s="47" customFormat="true" ht="22.5" customHeight="true" x14ac:dyDescent="0.2">
      <c r="A198" s="1035"/>
      <c r="B198" s="1035"/>
      <c r="C198" s="1035"/>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027" t="s">
        <v>10</v>
      </c>
      <c r="B199" s="1028"/>
      <c r="C199" s="236">
        <f>MinBase(C205:C216)</f>
        <v>2015</v>
      </c>
      <c r="D199" s="59">
        <f ca="true">IF((D201+H201)&gt;100,D201*100/(D201+H201),D201)</f>
        <v>78.752961467303578</v>
      </c>
      <c r="E199" s="108">
        <f ca="true">D199*AVERAGEIF(E205:E216,"&gt;0")/100</f>
        <v>76.314597403471126</v>
      </c>
      <c r="F199" s="61">
        <f ca="true">D199*(100-AVERAGEIF(E205:E216,"&gt;0"))/100</f>
        <v>2.4383640638324517</v>
      </c>
      <c r="G199" s="62">
        <f ca="true">100-(E199+F199+H199)</f>
        <v>19.971304251937482</v>
      </c>
      <c r="H199" s="63">
        <f ca="true">IF((D201+H201)&gt;100,H201*100/(D201+H201),H201)</f>
        <v>1.2757342807589345</v>
      </c>
      <c r="I199" s="59">
        <f ca="true">IF((I201+M201)&gt;100,I201*100/(I201+M201),I201)</f>
        <v>93.403125861870905</v>
      </c>
      <c r="J199" s="108">
        <f ca="true">I199*AVERAGEIF(J205:J216,"&gt;0")/100</f>
        <v>91.424487390640877</v>
      </c>
      <c r="K199" s="64">
        <f ca="true">I199*(100-AVERAGEIF(J205:J216,"&gt;0"))/100</f>
        <v>1.9786384712300198</v>
      </c>
      <c r="L199" s="65">
        <f ca="true">100-(J199+K199+M199)</f>
        <v>6.4843654846677339</v>
      </c>
      <c r="M199" s="66">
        <f ca="true">IF((I201+M201)&gt;100,M201*100/(I201+M201),M201)</f>
        <v>0.11250865346137849</v>
      </c>
      <c r="N199" s="59">
        <f ca="true">IF((N201+R201)&gt;100,N201*100/(N201+R201),N201)</f>
        <v>96.919657163111367</v>
      </c>
      <c r="O199" s="108">
        <f ca="true">N199*AVERAGEIF(O205:O216,"&gt;0")/100</f>
        <v>95.578298423808832</v>
      </c>
      <c r="P199" s="64">
        <f ca="true">N199*(100-AVERAGEIF(O205:O216,"&gt;0"))/100</f>
        <v>1.3413587393025441</v>
      </c>
      <c r="Q199" s="65">
        <f ca="true">100-(O199+P199+R199)</f>
        <v>3.0085864001528364</v>
      </c>
      <c r="R199" s="66">
        <f ca="true">IF((N201+R201)&gt;100,R201*100/(N201+R201),R201)</f>
        <v>7.1756436735777779E-2</v>
      </c>
      <c r="S199" s="59">
        <f ca="true">IF((S201+W201)&gt;100,S201*100/(S201+W201),S201)</f>
        <v>98.902089326216981</v>
      </c>
      <c r="T199" s="108">
        <f ca="true">S199*AVERAGEIF(T205:T216,"&gt;0")/100</f>
        <v>97.219150292698487</v>
      </c>
      <c r="U199" s="64">
        <f ca="true">S199*(100-AVERAGEIF(T205:T216,"&gt;0"))/100</f>
        <v>1.6829390335184926</v>
      </c>
      <c r="V199" s="65">
        <f ca="true">100-(T199+U199+W199)</f>
        <v>1.0979106737830193</v>
      </c>
      <c r="W199" s="66">
        <f ca="true">IF((S201+W201)&gt;100,W201*100/(S201+W201),W201)</f>
        <v>0</v>
      </c>
      <c r="X199" s="59">
        <f ca="true">IF((X201+AB201)&gt;100,X201*100/(X201+AB201),X201)</f>
        <v>98.856779624574585</v>
      </c>
      <c r="Y199" s="108">
        <f ca="true">X199*AVERAGEIF(Y205:Y216,"&gt;0")/100</f>
        <v>97.691446664395642</v>
      </c>
      <c r="Z199" s="64">
        <f ca="true">X199*(100-AVERAGEIF(Y205:Y216,"&gt;0"))/100</f>
        <v>1.1653329601789504</v>
      </c>
      <c r="AA199" s="65">
        <f ca="true">100-(Y199+Z199+AB199)</f>
        <v>1.1432203754254147</v>
      </c>
      <c r="AB199" s="66">
        <f ca="true">IF((X201+AB201)&gt;100,AB201*100/(X201+AB201),AB201)</f>
        <v>0</v>
      </c>
    </row>
    <row r="200" s="67" customFormat="true" ht="15" customHeight="true" x14ac:dyDescent="0.2">
      <c r="A200" s="1029"/>
      <c r="B200" s="1030"/>
      <c r="C200" s="237">
        <f>MaxTarget(C205:C216)</f>
        <v>2020</v>
      </c>
      <c r="D200" s="68">
        <f ca="true">IF((D202+H202)&gt;100,D202*100/(D202+H202),D202)</f>
        <v>78.752961467303578</v>
      </c>
      <c r="E200" s="109">
        <f ca="true">D200*AVERAGEIF(E205:E216,"&gt;0")/100</f>
        <v>76.314597403471126</v>
      </c>
      <c r="F200" s="70">
        <f ca="true">D200*(100-AVERAGEIF(E205:E216,"&gt;0"))/100</f>
        <v>2.4383640638324517</v>
      </c>
      <c r="G200" s="71">
        <f ca="true">100-(E200+F200+H200)</f>
        <v>19.971304251937482</v>
      </c>
      <c r="H200" s="72">
        <f ca="true">IF((D202+H202)&gt;100,H202*100/(D202+H202),H202)</f>
        <v>1.2757342807589345</v>
      </c>
      <c r="I200" s="68">
        <f ca="true">IF((I202+M202)&gt;100,I202*100/(I202+M202),I202)</f>
        <v>93.403125861870905</v>
      </c>
      <c r="J200" s="109">
        <f ca="true">I200*AVERAGEIF(J205:J216,"&gt;0")/100</f>
        <v>91.424487390640877</v>
      </c>
      <c r="K200" s="70">
        <f ca="true">I200*(100-AVERAGEIF(J205:J216,"&gt;0"))/100</f>
        <v>1.9786384712300198</v>
      </c>
      <c r="L200" s="71">
        <f ca="true">100-(J200+K200+M200)</f>
        <v>6.4843654846677339</v>
      </c>
      <c r="M200" s="72">
        <f ca="true">IF((I202+M202)&gt;100,M202*100/(I202+M202),M202)</f>
        <v>0.11250865346137849</v>
      </c>
      <c r="N200" s="68">
        <f ca="true">IF((N202+R202)&gt;100,N202*100/(N202+R202),N202)</f>
        <v>96.919657163111367</v>
      </c>
      <c r="O200" s="109">
        <f ca="true">N200*AVERAGEIF(O205:O216,"&gt;0")/100</f>
        <v>95.578298423808832</v>
      </c>
      <c r="P200" s="70">
        <f ca="true">N200*(100-AVERAGEIF(O205:O216,"&gt;0"))/100</f>
        <v>1.3413587393025441</v>
      </c>
      <c r="Q200" s="71">
        <f ca="true">100-(O200+P200+R200)</f>
        <v>3.0085864001528364</v>
      </c>
      <c r="R200" s="72">
        <f ca="true">IF((N202+R202)&gt;100,R202*100/(N202+R202),R202)</f>
        <v>7.1756436735777779E-2</v>
      </c>
      <c r="S200" s="68">
        <f ca="true">IF((S202+W202)&gt;100,S202*100/(S202+W202),S202)</f>
        <v>98.902089326216981</v>
      </c>
      <c r="T200" s="109">
        <f ca="true">S200*AVERAGEIF(T205:T216,"&gt;0")/100</f>
        <v>97.219150292698487</v>
      </c>
      <c r="U200" s="70">
        <f ca="true">S200*(100-AVERAGEIF(T205:T216,"&gt;0"))/100</f>
        <v>1.6829390335184926</v>
      </c>
      <c r="V200" s="71">
        <f ca="true">100-(T200+U200+W200)</f>
        <v>1.0979106737830193</v>
      </c>
      <c r="W200" s="72">
        <f ca="true">IF((S202+W202)&gt;100,W202*100/(S202+W202),W202)</f>
        <v>0</v>
      </c>
      <c r="X200" s="68">
        <f ca="true">IF((X202+AB202)&gt;100,X202*100/(X202+AB202),X202)</f>
        <v>98.856779624574585</v>
      </c>
      <c r="Y200" s="109">
        <f ca="true">X200*AVERAGEIF(Y205:Y216,"&gt;0")/100</f>
        <v>97.691446664395642</v>
      </c>
      <c r="Z200" s="70">
        <f ca="true">X200*(100-AVERAGEIF(Y205:Y216,"&gt;0"))/100</f>
        <v>1.1653329601789504</v>
      </c>
      <c r="AA200" s="71">
        <f ca="true">100-(Y200+Z200+AB200)</f>
        <v>1.1432203754254147</v>
      </c>
      <c r="AB200" s="72">
        <f ca="true">IF((X202+AB202)&gt;100,AB202*100/(X202+AB202),AB202)</f>
        <v>0</v>
      </c>
    </row>
    <row r="201" hidden="true" x14ac:dyDescent="0.2">
      <c r="A201" s="1031" t="s">
        <v>12</v>
      </c>
      <c r="B201" s="1032"/>
      <c r="C201" s="73">
        <f>MinRegYear(C199,C205:C216)</f>
        <v>2017</v>
      </c>
      <c r="D201" s="74">
        <f ca="true">IF(MAX(C205:C216)-MIN(C205:C216)&lt;5,AVERAGEIF(C205:C216,"&gt;0",D205:D216),
IF(FORECAST($C201,D$205:D$216,$C$205:$C$216)&lt;0,0,
IF(FORECAST($C201,D$205:D$216,$C$205:$C$216)&gt;100,100,
FORECAST($C201,D$205:D$216,$C$205:$C$216))))</f>
        <v>78.752961467303578</v>
      </c>
      <c r="E201" s="75"/>
      <c r="F201" s="76"/>
      <c r="G201" s="76"/>
      <c r="H201" s="77">
        <f ca="true">IF(MAX(C205:C216)-MIN(C205:C216)&lt;5,AVERAGEIF(C205:C216,"&gt;0",H205:H216),
IF(FORECAST($C201,H$205:H$216,$C$205:$C$216)&lt;0,0,
IF(FORECAST($C201,H$205:H$216,$C$205:$C$216)&gt;100,100,
FORECAST($C201,H$205:H$216,$C$205:$C$216))))</f>
        <v>1.2757342807589345</v>
      </c>
      <c r="I201" s="74">
        <f ca="true">IF(MAX(C205:C216)-MIN(C205:C216)&lt;5,AVERAGEIF(C205:C216,"&gt;0",I205:I216),
IF(FORECAST($C201,I$205:I$216,$C$205:$C$216)&lt;0,0,
IF(FORECAST($C201,I$205:I$216,$C$205:$C$216)&gt;100,100,
FORECAST($C201,I$205:I$216,$C$205:$C$216))))</f>
        <v>93.403125861870905</v>
      </c>
      <c r="J201" s="75"/>
      <c r="K201" s="76"/>
      <c r="L201" s="76"/>
      <c r="M201" s="77">
        <f ca="true">IF(MAX(C205:C216)-MIN(C205:C216)&lt;5,AVERAGEIF(C205:C216,"&gt;0",M205:M216),
IF(FORECAST($C201,M$205:M$216,$C$205:$C$216)&lt;0,0,
IF(FORECAST($C201,M$205:M$216,$C$205:$C$216)&gt;100,100,
FORECAST($C201,M$205:M$216,$C$205:$C$216))))</f>
        <v>0.11250865346137849</v>
      </c>
      <c r="N201" s="74">
        <f ca="true">IF(MAX(C205:C216)-MIN(C205:C216)&lt;5,AVERAGEIF(C205:C216,"&gt;0",N205:N216),
IF(FORECAST($C201,N$205:N$216,$C$205:$C$216)&lt;0,0,
IF(FORECAST($C201,N$205:N$216,$C$205:$C$216)&gt;100,100,
FORECAST($C201,N$205:N$216,$C$205:$C$216))))</f>
        <v>96.919657163111367</v>
      </c>
      <c r="O201" s="75"/>
      <c r="P201" s="76"/>
      <c r="Q201" s="76"/>
      <c r="R201" s="77">
        <f ca="true">IF(MAX(C205:C216)-MIN(C205:C216)&lt;5,AVERAGEIF(C205:C216,"&gt;0",R205:R216),
IF(FORECAST($C201,R$205:R$216,$C$205:$C$216)&lt;0,0,
IF(FORECAST($C201,R$205:R$216,$C$205:$C$216)&gt;100,100,
FORECAST($C201,R$205:R$216,$C$205:$C$216))))</f>
        <v>7.1756436735777779E-2</v>
      </c>
      <c r="S201" s="74">
        <f ca="true">IF(MAX(C205:C216)-MIN(C205:C216)&lt;5,AVERAGEIF(C205:C216,"&gt;0",S205:S216),
IF(FORECAST($C201,S$205:S$216,$C$205:$C$216)&lt;0,0,
IF(FORECAST($C201,S$205:S$216,$C$205:$C$216)&gt;100,100,
FORECAST($C201,S$205:S$216,$C$205:$C$216))))</f>
        <v>98.902089326216981</v>
      </c>
      <c r="T201" s="75"/>
      <c r="U201" s="76"/>
      <c r="V201" s="76"/>
      <c r="W201" s="77">
        <f ca="true">IF(MAX(C205:C216)-MIN(C205:C216)&lt;5,AVERAGEIF(C205:C216,"&gt;0",W205:W216),
IF(FORECAST($C201,W$205:W$216,$C$205:$C$216)&lt;0,0,
IF(FORECAST($C201,W$205:W$216,$C$205:$C$216)&gt;100,100,
FORECAST($C201,W$205:W$216,$C$205:$C$216))))</f>
        <v>0</v>
      </c>
      <c r="X201" s="74">
        <f ca="true">IF(MAX(C205:C216)-MIN(C205:C216)&lt;5,AVERAGEIF(C205:C216,"&gt;0",X205:X216),
IF(FORECAST($C201,X$205:X$216,$C$205:$C$216)&lt;0,0,
IF(FORECAST($C201,X$205:X$216,$C$205:$C$216)&gt;100,100,
FORECAST($C201,X$205:X$216,$C$205:$C$216))))</f>
        <v>98.856779624574585</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033"/>
      <c r="B202" s="1034"/>
      <c r="C202" s="52">
        <f>MaxRegYear(C200,C205:C216)</f>
        <v>2020</v>
      </c>
      <c r="D202" s="78">
        <f ca="true">IF(MAX(C205:C216)-MIN(C205:C216)&lt;5,AVERAGEIF(C205:C216,"&gt;0",D205:D216),
IF(FORECAST($C202,D$205:D$216,$C$205:$C$216)&lt;0,0,
IF(FORECAST($C202,D$205:D$216,$C$205:$C$216)&gt;100,100,
FORECAST($C202,D$205:D$216,$C$205:$C$216))))</f>
        <v>78.752961467303578</v>
      </c>
      <c r="E202" s="79"/>
      <c r="F202" s="80"/>
      <c r="G202" s="80"/>
      <c r="H202" s="81">
        <f ca="true">IF(MAX(C205:C216)-MIN(C205:C216)&lt;5,AVERAGEIF(C205:C216,"&gt;0",H205:H216),
IF(FORECAST($C202,H$205:H$216,$C$205:$C$216)&lt;0,0,
IF(FORECAST($C202,H$205:H$216,$C$205:$C$216)&gt;100,100,
FORECAST($C202,H$205:H$216,$C$205:$C$216))))</f>
        <v>1.2757342807589345</v>
      </c>
      <c r="I202" s="78">
        <f ca="true">IF(MAX(C205:C216)-MIN(C205:C216)&lt;5,AVERAGEIF(C205:C216,"&gt;0",I205:I216),
IF(FORECAST($C202,I$205:I$216,$C$205:$C$216)&lt;0,0,
IF(FORECAST($C202,I$205:I$216,$C$205:$C$216)&gt;100,100,
FORECAST($C202,I$205:I$216,$C$205:$C$216))))</f>
        <v>93.403125861870905</v>
      </c>
      <c r="J202" s="79"/>
      <c r="K202" s="80"/>
      <c r="L202" s="80"/>
      <c r="M202" s="81">
        <f ca="true">IF(MAX(C205:C216)-MIN(C205:C216)&lt;5,AVERAGEIF(C205:C216,"&gt;0",M205:M216),
IF(FORECAST($C202,M$205:M$216,$C$205:$C$216)&lt;0,0,
IF(FORECAST($C202,M$205:M$216,$C$205:$C$216)&gt;100,100,
FORECAST($C202,M$205:M$216,$C$205:$C$216))))</f>
        <v>0.11250865346137849</v>
      </c>
      <c r="N202" s="78">
        <f ca="true">IF(MAX(C205:C216)-MIN(C205:C216)&lt;5,AVERAGEIF(C205:C216,"&gt;0",N205:N216),
IF(FORECAST($C202,N$205:N$216,$C$205:$C$216)&lt;0,0,
IF(FORECAST($C202,N$205:N$216,$C$205:$C$216)&gt;100,100,
FORECAST($C202,N$205:N$216,$C$205:$C$216))))</f>
        <v>96.919657163111367</v>
      </c>
      <c r="O202" s="79"/>
      <c r="P202" s="80"/>
      <c r="Q202" s="80"/>
      <c r="R202" s="81">
        <f ca="true">IF(MAX(C205:C216)-MIN(C205:C216)&lt;5,AVERAGEIF(C205:C216,"&gt;0",R205:R216),
IF(FORECAST($C202,R$205:R$216,$C$205:$C$216)&lt;0,0,
IF(FORECAST($C202,R$205:R$216,$C$205:$C$216)&gt;100,100,
FORECAST($C202,R$205:R$216,$C$205:$C$216))))</f>
        <v>7.1756436735777779E-2</v>
      </c>
      <c r="S202" s="78">
        <f ca="true">IF(MAX(C205:C216)-MIN(C205:C216)&lt;5,AVERAGEIF(C205:C216,"&gt;0",S205:S216),
IF(FORECAST($C202,S$205:S$216,$C$205:$C$216)&lt;0,0,
IF(FORECAST($C202,S$205:S$216,$C$205:$C$216)&gt;100,100,
FORECAST($C202,S$205:S$216,$C$205:$C$216))))</f>
        <v>98.902089326216981</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98.856779624574585</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339</v>
      </c>
      <c r="C205" s="2">
        <v>2019</v>
      </c>
      <c r="D205" s="1">
        <f t="shared" ref="D205:D216" ca="true" si="30">IF(ISERROR(INDIRECT(CONCATENATE($B205,"!H122"))),"",INDIRECT(CONCATENATE($B205,"!H122")))</f>
        <v>78.752961467303578</v>
      </c>
      <c r="E205" s="94">
        <f t="shared" ref="E205:E216" ca="true" si="31">IF(ISERROR(INDIRECT(CONCATENATE($B205,"!H129"))),"",INDIRECT(CONCATENATE($B205,"!H129")))</f>
        <v>96.903781117050684</v>
      </c>
      <c r="F205" s="92"/>
      <c r="G205" s="92"/>
      <c r="H205" s="93">
        <f t="shared" ref="H205:H216" ca="true" si="32">IF(ISERROR(INDIRECT(CONCATENATE($B205,"!H127"))),"",INDIRECT(CONCATENATE($B205,"!H127")))</f>
        <v>1.2757342807589345</v>
      </c>
      <c r="I205" s="1">
        <f t="shared" ref="I205:I216" ca="true" si="33">IF(ISERROR(INDIRECT(CONCATENATE($B205,"!I122"))),"",INDIRECT(CONCATENATE($B205,"!I122")))</f>
        <v>93.403125861870905</v>
      </c>
      <c r="J205" s="94">
        <f t="shared" ref="J205:J216" ca="true" si="34">IF(ISERROR(INDIRECT(CONCATENATE($B205,"!I129"))),"",INDIRECT(CONCATENATE($B205,"!I129")))</f>
        <v>97.881614289701474</v>
      </c>
      <c r="K205" s="92"/>
      <c r="L205" s="92"/>
      <c r="M205" s="93">
        <f t="shared" ref="M205:M216" ca="true" si="35">IF(ISERROR(INDIRECT(CONCATENATE($B205,"!I127"))),"",INDIRECT(CONCATENATE($B205,"!I127")))</f>
        <v>0.11250865346137849</v>
      </c>
      <c r="N205" s="1">
        <f t="shared" ref="N205:N216" ca="true" si="36">IF(ISERROR(INDIRECT(CONCATENATE($B205,"!J122"))),"",INDIRECT(CONCATENATE($B205,"!J122")))</f>
        <v>96.919657163111367</v>
      </c>
      <c r="O205" s="94">
        <f t="shared" ref="O205:O216" ca="true" si="37">IF(ISERROR(INDIRECT(CONCATENATE($B205,"!J129"))),"",INDIRECT(CONCATENATE($B205,"!J129")))</f>
        <v>98.616009611914848</v>
      </c>
      <c r="P205" s="92"/>
      <c r="Q205" s="92"/>
      <c r="R205" s="93">
        <f t="shared" ref="R205:R216" ca="true" si="38">IF(ISERROR(INDIRECT(CONCATENATE($B205,"!J127"))),"",INDIRECT(CONCATENATE($B205,"!J127")))</f>
        <v>7.1756436735777779E-2</v>
      </c>
      <c r="S205" s="1">
        <f t="shared" ref="S205:S216" ca="true" si="39">IF(ISERROR(INDIRECT(CONCATENATE($B205,"!K122"))),"",INDIRECT(CONCATENATE($B205,"!K122")))</f>
        <v>98.902089326216981</v>
      </c>
      <c r="T205" s="94">
        <f t="shared" ref="T205:T216" ca="true" si="40">IF(ISERROR(INDIRECT(CONCATENATE($B205,"!K129"))),"",INDIRECT(CONCATENATE($B205,"!K129")))</f>
        <v>98.298378684430503</v>
      </c>
      <c r="U205" s="92"/>
      <c r="V205" s="92"/>
      <c r="W205" s="93">
        <f t="shared" ref="W205:W216" ca="true" si="41">IF(ISERROR(INDIRECT(CONCATENATE($B205,"!K127"))),"",INDIRECT(CONCATENATE($B205,"!K127")))</f>
        <v>0</v>
      </c>
      <c r="X205" s="1">
        <f t="shared" ref="X205:X216" ca="true" si="42">IF(ISERROR(INDIRECT(CONCATENATE($B205,"!L122"))),"",INDIRECT(CONCATENATE($B205,"!L122")))</f>
        <v>98.856779624574585</v>
      </c>
      <c r="Y205" s="94">
        <f t="shared" ref="Y205:Y216" ca="true" si="43">IF(ISERROR(INDIRECT(CONCATENATE($B205,"!L129"))),"",INDIRECT(CONCATENATE($B205,"!L129")))</f>
        <v>98.821190651157664</v>
      </c>
      <c r="Z205" s="92"/>
      <c r="AA205" s="92"/>
      <c r="AB205" s="93">
        <f t="shared" ref="AB205:AB216" ca="true" si="44">IF(ISERROR(INDIRECT(CONCATENATE($B205,"!L2127"))),"",INDIRECT(CONCATENATE($B205,"!L127")))</f>
        <v>0</v>
      </c>
    </row>
    <row r="206" x14ac:dyDescent="0.2">
      <c r="A206" s="90"/>
      <c r="B206" s="3"/>
      <c r="C206" s="4"/>
      <c r="D206" s="3" t="str">
        <f t="shared" ca="true" si="30"/>
        <v/>
      </c>
      <c r="E206" s="94" t="str">
        <f t="shared" ca="true" si="31"/>
        <v/>
      </c>
      <c r="F206" s="92"/>
      <c r="G206" s="92"/>
      <c r="H206" s="95" t="str">
        <f t="shared" ca="true" si="32"/>
        <v/>
      </c>
      <c r="I206" s="3" t="str">
        <f t="shared" ca="true" si="33"/>
        <v/>
      </c>
      <c r="J206" s="94" t="str">
        <f t="shared" ca="true" si="34"/>
        <v/>
      </c>
      <c r="K206" s="92"/>
      <c r="L206" s="92"/>
      <c r="M206" s="95" t="str">
        <f t="shared" ca="true" si="35"/>
        <v/>
      </c>
      <c r="N206" s="3" t="str">
        <f t="shared" ca="true" si="36"/>
        <v/>
      </c>
      <c r="O206" s="94" t="str">
        <f t="shared" ca="true" si="37"/>
        <v/>
      </c>
      <c r="P206" s="92"/>
      <c r="Q206" s="92"/>
      <c r="R206" s="95" t="str">
        <f t="shared" ca="true" si="38"/>
        <v/>
      </c>
      <c r="S206" s="3" t="str">
        <f t="shared" ca="true" si="39"/>
        <v/>
      </c>
      <c r="T206" s="94" t="str">
        <f t="shared" ca="true" si="40"/>
        <v/>
      </c>
      <c r="U206" s="92"/>
      <c r="V206" s="92"/>
      <c r="W206" s="95" t="str">
        <f t="shared" ca="true" si="41"/>
        <v/>
      </c>
      <c r="X206" s="3" t="str">
        <f t="shared" ca="true" si="42"/>
        <v/>
      </c>
      <c r="Y206" s="94" t="str">
        <f t="shared" ca="true" si="43"/>
        <v/>
      </c>
      <c r="Z206" s="92"/>
      <c r="AA206" s="92"/>
      <c r="AB206" s="95" t="str">
        <f t="shared" ca="true" si="44"/>
        <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000" t="str">
        <f>CONCATENATE("Urban use of sanitation facilities, ",C199,"–",C200)</f>
        <v>Urban use of sanitation facilities, 2015–2020</v>
      </c>
      <c r="C218" s="1001"/>
      <c r="D218" s="1001"/>
      <c r="E218" s="1001"/>
      <c r="F218" s="1001"/>
      <c r="G218" s="1001"/>
      <c r="H218" s="1001"/>
      <c r="I218" s="1001"/>
      <c r="J218" s="1001"/>
      <c r="K218" s="1001"/>
      <c r="L218" s="1001"/>
      <c r="N218" s="101"/>
      <c r="O218" s="101"/>
      <c r="P218" s="101"/>
      <c r="Q218" s="101"/>
      <c r="R218" s="101"/>
      <c r="S218" s="1024" t="s">
        <v>11</v>
      </c>
      <c r="T218" s="1025"/>
      <c r="U218" s="1025"/>
      <c r="V218" s="1025"/>
      <c r="W218" s="1026"/>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022" t="s">
        <v>7</v>
      </c>
      <c r="B297" s="1022"/>
      <c r="C297" s="1022"/>
      <c r="D297" s="1019" t="s">
        <v>0</v>
      </c>
      <c r="E297" s="1020"/>
      <c r="F297" s="1020"/>
      <c r="G297" s="1020"/>
      <c r="H297" s="1021"/>
      <c r="I297" s="1019" t="s">
        <v>1</v>
      </c>
      <c r="J297" s="1020"/>
      <c r="K297" s="1020"/>
      <c r="L297" s="1020"/>
      <c r="M297" s="1021"/>
      <c r="N297" s="1019" t="s">
        <v>2</v>
      </c>
      <c r="O297" s="1020"/>
      <c r="P297" s="1020"/>
      <c r="Q297" s="1020"/>
      <c r="R297" s="1021"/>
      <c r="S297" s="1019" t="s">
        <v>3</v>
      </c>
      <c r="T297" s="1020"/>
      <c r="U297" s="1020"/>
      <c r="V297" s="1020"/>
      <c r="W297" s="1021"/>
      <c r="X297" s="1019" t="s">
        <v>4</v>
      </c>
      <c r="Y297" s="1020"/>
      <c r="Z297" s="1020"/>
      <c r="AA297" s="1020"/>
      <c r="AB297" s="1021"/>
    </row>
    <row r="298" s="47" customFormat="true" ht="22.5" customHeight="true" x14ac:dyDescent="0.2">
      <c r="A298" s="1023"/>
      <c r="B298" s="1023"/>
      <c r="C298" s="1023"/>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027" t="s">
        <v>10</v>
      </c>
      <c r="B299" s="1028"/>
      <c r="C299" s="236">
        <v>2015</v>
      </c>
      <c r="D299" s="59">
        <f ca="true">IF((D301+H301)&gt;100,D301*100/(D301+H301),D301)</f>
        <v>69.335755006549519</v>
      </c>
      <c r="E299" s="108">
        <f ca="true">D299*AVERAGEIF(E305:E316,"&gt;0")/100</f>
        <v>67.003812639366956</v>
      </c>
      <c r="F299" s="61">
        <f ca="true">D299*(100-AVERAGEIF(E305:E316,"&gt;0"))/100</f>
        <v>2.3319423671825708</v>
      </c>
      <c r="G299" s="62">
        <f ca="true">100-(E299+F299+H299)</f>
        <v>28.155209184974694</v>
      </c>
      <c r="H299" s="63">
        <f ca="true">IF((D301+H301)&gt;100,H301*100/(D301+H301),H301)</f>
        <v>2.5090358084757658</v>
      </c>
      <c r="I299" s="59">
        <f ca="true">IF((I301+M301)&gt;100,I301*100/(I301+M301),I301)</f>
        <v>68.5898836773178</v>
      </c>
      <c r="J299" s="108">
        <f ca="true">I299*AVERAGEIF(J305:J316,"&gt;0")/100</f>
        <v>65.073408410296537</v>
      </c>
      <c r="K299" s="64">
        <f ca="true">I299*(100-AVERAGEIF(J305:J316,"&gt;0"))/100</f>
        <v>3.5164752670212658</v>
      </c>
      <c r="L299" s="65">
        <f ca="true">100-(J299+K299+M299)</f>
        <v>27.908194474735552</v>
      </c>
      <c r="M299" s="66">
        <f ca="true">IF((I301+M301)&gt;100,M301*100/(I301+M301),M301)</f>
        <v>3.501921847946643</v>
      </c>
      <c r="N299" s="59">
        <f ca="true">IF((N301+R301)&gt;100,N301*100/(N301+R301),N301)</f>
        <v>77.640340573117101</v>
      </c>
      <c r="O299" s="108">
        <f ca="true">N299*AVERAGEIF(O305:O316,"&gt;0")/100</f>
        <v>74.508205558807617</v>
      </c>
      <c r="P299" s="64">
        <f ca="true">N299*(100-AVERAGEIF(O305:O316,"&gt;0"))/100</f>
        <v>3.1321350143094873</v>
      </c>
      <c r="Q299" s="65">
        <f ca="true">100-(O299+P299+R299)</f>
        <v>21.013338228904274</v>
      </c>
      <c r="R299" s="66">
        <f ca="true">IF((N301+R301)&gt;100,R301*100/(N301+R301),R301)</f>
        <v>1.3463211979786318</v>
      </c>
      <c r="S299" s="59">
        <f ca="true">IF((S301+W301)&gt;100,S301*100/(S301+W301),S301)</f>
        <v>86.604004467013411</v>
      </c>
      <c r="T299" s="108">
        <f ca="true">S299*AVERAGEIF(T305:T316,"&gt;0")/100</f>
        <v>84.993935171200889</v>
      </c>
      <c r="U299" s="64">
        <f ca="true">S299*(100-AVERAGEIF(T305:T316,"&gt;0"))/100</f>
        <v>1.6100692958125236</v>
      </c>
      <c r="V299" s="65">
        <f ca="true">100-(T299+U299+W299)</f>
        <v>12.448253082997212</v>
      </c>
      <c r="W299" s="66">
        <f ca="true">IF((S301+W301)&gt;100,W301*100/(S301+W301),W301)</f>
        <v>0.94774244998937862</v>
      </c>
      <c r="X299" s="59">
        <f ca="true">IF((X301+AB301)&gt;100,X301*100/(X301+AB301),X301)</f>
        <v>94.570594064611015</v>
      </c>
      <c r="Y299" s="108">
        <f ca="true">X299*AVERAGEIF(Y305:Y316,"&gt;0")/100</f>
        <v>91.061532978224093</v>
      </c>
      <c r="Z299" s="64">
        <f ca="true">X299*(100-AVERAGEIF(Y305:Y316,"&gt;0"))/100</f>
        <v>3.5090610863869189</v>
      </c>
      <c r="AA299" s="65">
        <f ca="true">100-(Y299+Z299+AB299)</f>
        <v>5.429405935388985</v>
      </c>
      <c r="AB299" s="66">
        <f ca="true">IF((X301+AB301)&gt;100,AB301*100/(X301+AB301),AB301)</f>
        <v>0</v>
      </c>
    </row>
    <row r="300" s="67" customFormat="true" ht="15" customHeight="true" x14ac:dyDescent="0.2">
      <c r="A300" s="1029"/>
      <c r="B300" s="1030"/>
      <c r="C300" s="237">
        <v>2020</v>
      </c>
      <c r="D300" s="68">
        <f ca="true">IF((D302+H302)&gt;100,D302*100/(D302+H302),D302)</f>
        <v>69.335755006549519</v>
      </c>
      <c r="E300" s="109">
        <f ca="true">D300*AVERAGEIF(E305:E316,"&gt;0")/100</f>
        <v>67.003812639366956</v>
      </c>
      <c r="F300" s="70">
        <f ca="true">D300*(100-AVERAGEIF(E305:E316,"&gt;0"))/100</f>
        <v>2.3319423671825708</v>
      </c>
      <c r="G300" s="71">
        <f ca="true">100-(E300+F300+H300)</f>
        <v>28.155209184974694</v>
      </c>
      <c r="H300" s="72">
        <f ca="true">IF((D302+H302)&gt;100,H302*100/(D302+H302),H302)</f>
        <v>2.5090358084757658</v>
      </c>
      <c r="I300" s="68">
        <f ca="true">IF((I302+M302)&gt;100,I302*100/(I302+M302),I302)</f>
        <v>68.5898836773178</v>
      </c>
      <c r="J300" s="109">
        <f ca="true">I300*AVERAGEIF(J305:J316,"&gt;0")/100</f>
        <v>65.073408410296537</v>
      </c>
      <c r="K300" s="70">
        <f ca="true">I300*(100-AVERAGEIF(J305:J316,"&gt;0"))/100</f>
        <v>3.5164752670212658</v>
      </c>
      <c r="L300" s="71">
        <f ca="true">100-(J300+K300+M300)</f>
        <v>27.908194474735552</v>
      </c>
      <c r="M300" s="72">
        <f ca="true">IF((I302+M302)&gt;100,M302*100/(I302+M302),M302)</f>
        <v>3.501921847946643</v>
      </c>
      <c r="N300" s="68">
        <f ca="true">IF((N302+R302)&gt;100,N302*100/(N302+R302),N302)</f>
        <v>77.640340573117101</v>
      </c>
      <c r="O300" s="109">
        <f ca="true">N300*AVERAGEIF(O305:O316,"&gt;0")/100</f>
        <v>74.508205558807617</v>
      </c>
      <c r="P300" s="70">
        <f ca="true">N300*(100-AVERAGEIF(O305:O316,"&gt;0"))/100</f>
        <v>3.1321350143094873</v>
      </c>
      <c r="Q300" s="71">
        <f ca="true">100-(O300+P300+R300)</f>
        <v>21.013338228904274</v>
      </c>
      <c r="R300" s="72">
        <f ca="true">IF((N302+R302)&gt;100,R302*100/(N302+R302),R302)</f>
        <v>1.3463211979786318</v>
      </c>
      <c r="S300" s="68">
        <f ca="true">IF((S302+W302)&gt;100,S302*100/(S302+W302),S302)</f>
        <v>86.604004467013411</v>
      </c>
      <c r="T300" s="109">
        <f ca="true">S300*AVERAGEIF(T305:T316,"&gt;0")/100</f>
        <v>84.993935171200889</v>
      </c>
      <c r="U300" s="70">
        <f ca="true">S300*(100-AVERAGEIF(T305:T316,"&gt;0"))/100</f>
        <v>1.6100692958125236</v>
      </c>
      <c r="V300" s="71">
        <f ca="true">100-(T300+U300+W300)</f>
        <v>12.448253082997212</v>
      </c>
      <c r="W300" s="72">
        <f ca="true">IF((S302+W302)&gt;100,W302*100/(S302+W302),W302)</f>
        <v>0.94774244998937862</v>
      </c>
      <c r="X300" s="68">
        <f ca="true">IF((X302+AB302)&gt;100,X302*100/(X302+AB302),X302)</f>
        <v>94.570594064611015</v>
      </c>
      <c r="Y300" s="109">
        <f ca="true">X300*AVERAGEIF(Y305:Y316,"&gt;0")/100</f>
        <v>91.061532978224093</v>
      </c>
      <c r="Z300" s="70">
        <f ca="true">X300*(100-AVERAGEIF(Y305:Y316,"&gt;0"))/100</f>
        <v>3.5090610863869189</v>
      </c>
      <c r="AA300" s="71">
        <f ca="true">100-(Y300+Z300+AB300)</f>
        <v>5.429405935388985</v>
      </c>
      <c r="AB300" s="72">
        <f ca="true">IF((X302+AB302)&gt;100,AB302*100/(X302+AB302),AB302)</f>
        <v>0</v>
      </c>
    </row>
    <row r="301" hidden="true" x14ac:dyDescent="0.2">
      <c r="A301" s="1031" t="s">
        <v>12</v>
      </c>
      <c r="B301" s="1032"/>
      <c r="C301" s="73">
        <f>MinRegYear(C299,C305:C316)</f>
        <v>2017</v>
      </c>
      <c r="D301" s="74">
        <f ca="true">IF(MAX(C305:C316)-MIN(C305:C316)&lt;5,AVERAGEIF(C305:C316,"&gt;0",D305:D316),
IF(FORECAST($C301,D$305:D$316,$C$305:$C$316)&lt;0,0,
IF(FORECAST($C301,D$305:D$316,$C$305:$C$316)&gt;100,100,
FORECAST($C301,D$305:D$316,$C$305:$C$316))))</f>
        <v>69.335755006549519</v>
      </c>
      <c r="E301" s="75"/>
      <c r="F301" s="76"/>
      <c r="G301" s="76"/>
      <c r="H301" s="77">
        <f ca="true">IF(MAX(C305:C316)-MIN(C305:C316)&lt;5,AVERAGEIF(C305:C316,"&gt;0",H305:H316),
IF(FORECAST($C301,H$305:H$316,$C$305:$C$316)&lt;0,0,
IF(FORECAST($C301,H$305:H$316,$C$305:$C$316)&gt;100,100,
FORECAST($C301,H$305:H$316,$C$305:$C$316))))</f>
        <v>2.5090358084757658</v>
      </c>
      <c r="I301" s="74">
        <f ca="true">IF(MAX(C305:C316)-MIN(C305:C316)&lt;5,AVERAGEIF(C305:C316,"&gt;0",I305:I316),
IF(FORECAST($C301,I$305:I$316,$C$305:$C$316)&lt;0,0,
IF(FORECAST($C301,I$305:I$316,$C$305:$C$316)&gt;100,100,
FORECAST($C301,I$305:I$316,$C$305:$C$316))))</f>
        <v>68.5898836773178</v>
      </c>
      <c r="J301" s="75"/>
      <c r="K301" s="76"/>
      <c r="L301" s="76"/>
      <c r="M301" s="77">
        <f ca="true">IF(MAX(C305:C316)-MIN(C305:C316)&lt;5,AVERAGEIF(C305:C316,"&gt;0",M305:M316),
IF(FORECAST($C301,M$305:M$316,$C$305:$C$316)&lt;0,0,
IF(FORECAST($C301,M$305:M$316,$C$305:$C$316)&gt;100,100,
FORECAST($C301,M$305:M$316,$C$305:$C$316))))</f>
        <v>3.501921847946643</v>
      </c>
      <c r="N301" s="74">
        <f ca="true">IF(MAX(C305:C316)-MIN(C305:C316)&lt;5,AVERAGEIF(C305:C316,"&gt;0",N305:N316),
IF(FORECAST($C301,N$305:N$316,$C$305:$C$316)&lt;0,0,
IF(FORECAST($C301,N$305:N$316,$C$305:$C$316)&gt;100,100,
FORECAST($C301,N$305:N$316,$C$305:$C$316))))</f>
        <v>77.640340573117101</v>
      </c>
      <c r="O301" s="75"/>
      <c r="P301" s="76"/>
      <c r="Q301" s="76"/>
      <c r="R301" s="77">
        <f ca="true">IF(MAX(C305:C316)-MIN(C305:C316)&lt;5,AVERAGEIF(C305:C316,"&gt;0",R305:R316),
IF(FORECAST($C301,R$305:R$316,$C$305:$C$316)&lt;0,0,
IF(FORECAST($C301,R$305:R$316,$C$305:$C$316)&gt;100,100,
FORECAST($C301,R$305:R$316,$C$305:$C$316))))</f>
        <v>1.3463211979786318</v>
      </c>
      <c r="S301" s="74">
        <f ca="true">IF(MAX(C305:C316)-MIN(C305:C316)&lt;5,AVERAGEIF(C305:C316,"&gt;0",S305:S316),
IF(FORECAST($C301,S$305:S$316,$C$305:$C$316)&lt;0,0,
IF(FORECAST($C301,S$305:S$316,$C$305:$C$316)&gt;100,100,
FORECAST($C301,S$305:S$316,$C$305:$C$316))))</f>
        <v>86.604004467013411</v>
      </c>
      <c r="T301" s="75"/>
      <c r="U301" s="76"/>
      <c r="V301" s="76"/>
      <c r="W301" s="77">
        <f ca="true">IF(MAX(C305:C316)-MIN(C305:C316)&lt;5,AVERAGEIF(C305:C316,"&gt;0",W305:W316),
IF(FORECAST($C301,W$305:W$316,$C$305:$C$316)&lt;0,0,
IF(FORECAST($C301,W$305:W$316,$C$305:$C$316)&gt;100,100,
FORECAST($C301,W$305:W$316,$C$305:$C$316))))</f>
        <v>0.94774244998937862</v>
      </c>
      <c r="X301" s="74">
        <f ca="true">IF(MAX(C305:C316)-MIN(C305:C316)&lt;5,AVERAGEIF(C305:C316,"&gt;0",X305:X316),
IF(FORECAST($C301,X$305:X$316,$C$305:$C$316)&lt;0,0,
IF(FORECAST($C301,X$305:X$316,$C$305:$C$316)&gt;100,100,
FORECAST($C301,X$305:X$316,$C$305:$C$316))))</f>
        <v>94.570594064611015</v>
      </c>
      <c r="Y301" s="75"/>
      <c r="Z301" s="76"/>
      <c r="AA301" s="76"/>
      <c r="AB301" s="77">
        <f ca="true">IF(MAX(C305:C316)-MIN(C305:C316)&lt;5,AVERAGEIF(C305:C316,"&gt;0",AB305:AB316),
IF(FORECAST($C301,AB$305:AB$316,$C$305:$C$316)&lt;0,0,
IF(FORECAST($C301,AB$305:AB$316,$C$305:$C$316)&gt;100,100,
FORECAST($C301,AB$305:AB$316,$C$305:$C$316))))</f>
        <v>0</v>
      </c>
    </row>
    <row r="302" hidden="true" x14ac:dyDescent="0.2">
      <c r="A302" s="1033"/>
      <c r="B302" s="1034"/>
      <c r="C302" s="52">
        <f>MaxRegYear(C300,C305:C316)</f>
        <v>2020</v>
      </c>
      <c r="D302" s="78">
        <f ca="true">IF(MAX(C305:C316)-MIN(C305:C316)&lt;5,AVERAGEIF(C305:C316,"&gt;0",D305:D316),
IF(FORECAST($C302,D$305:D$316,$C$305:$C$316)&lt;0,0,
IF(FORECAST($C302,D$305:D$316,$C$305:$C$316)&gt;100,100,
FORECAST($C302,D$305:D$316,$C$305:$C$316))))</f>
        <v>69.335755006549519</v>
      </c>
      <c r="E302" s="79"/>
      <c r="F302" s="80"/>
      <c r="G302" s="80"/>
      <c r="H302" s="81">
        <f ca="true">IF(MAX(C305:C316)-MIN(C305:C316)&lt;5,AVERAGEIF(C305:C316,"&gt;0",H305:H316),
IF(FORECAST($C302,H$305:H$316,$C$305:$C$316)&lt;0,0,
IF(FORECAST($C302,H$305:H$316,$C$305:$C$316)&gt;100,100,
FORECAST($C302,H$305:H$316,$C$305:$C$316))))</f>
        <v>2.5090358084757658</v>
      </c>
      <c r="I302" s="78">
        <f ca="true">IF(MAX(C305:C316)-MIN(C305:C316)&lt;5,AVERAGEIF(C305:C316,"&gt;0",I305:I316),
IF(FORECAST($C302,I$305:I$316,$C$305:$C$316)&lt;0,0,
IF(FORECAST($C302,I$305:I$316,$C$305:$C$316)&gt;100,100,
FORECAST($C302,I$305:I$316,$C$305:$C$316))))</f>
        <v>68.5898836773178</v>
      </c>
      <c r="J302" s="79"/>
      <c r="K302" s="80"/>
      <c r="L302" s="80"/>
      <c r="M302" s="81">
        <f ca="true">IF(MAX(C305:C316)-MIN(C305:C316)&lt;5,AVERAGEIF(C305:C316,"&gt;0",M305:M316),
IF(FORECAST($C302,M$305:M$316,$C$305:$C$316)&lt;0,0,
IF(FORECAST($C302,M$305:M$316,$C$305:$C$316)&gt;100,100,
FORECAST($C302,M$305:M$316,$C$305:$C$316))))</f>
        <v>3.501921847946643</v>
      </c>
      <c r="N302" s="78">
        <f ca="true">IF(MAX(C305:C316)-MIN(C305:C316)&lt;5,AVERAGEIF(C305:C316,"&gt;0",N305:N316),
IF(FORECAST($C302,N$305:N$316,$C$305:$C$316)&lt;0,0,
IF(FORECAST($C302,N$305:N$316,$C$305:$C$316)&gt;100,100,
FORECAST($C302,N$305:N$316,$C$305:$C$316))))</f>
        <v>77.640340573117101</v>
      </c>
      <c r="O302" s="79"/>
      <c r="P302" s="80"/>
      <c r="Q302" s="80"/>
      <c r="R302" s="81">
        <f ca="true">IF(MAX(C305:C316)-MIN(C305:C316)&lt;5,AVERAGEIF(C305:C316,"&gt;0",R305:R316),
IF(FORECAST($C302,R$305:R$316,$C$305:$C$316)&lt;0,0,
IF(FORECAST($C302,R$305:R$316,$C$305:$C$316)&gt;100,100,
FORECAST($C302,R$305:R$316,$C$305:$C$316))))</f>
        <v>1.3463211979786318</v>
      </c>
      <c r="S302" s="78">
        <f ca="true">IF(MAX(C305:C316)-MIN(C305:C316)&lt;5,AVERAGEIF(C305:C316,"&gt;0",S305:S316),
IF(FORECAST($C302,S$305:S$316,$C$305:$C$316)&lt;0,0,
IF(FORECAST($C302,S$305:S$316,$C$305:$C$316)&gt;100,100,
FORECAST($C302,S$305:S$316,$C$305:$C$316))))</f>
        <v>86.604004467013411</v>
      </c>
      <c r="T302" s="79"/>
      <c r="U302" s="80"/>
      <c r="V302" s="80"/>
      <c r="W302" s="81">
        <f ca="true">IF(MAX(C305:C316)-MIN(C305:C316)&lt;5,AVERAGEIF(C305:C316,"&gt;0",W305:W316),
IF(FORECAST($C302,W$305:W$316,$C$305:$C$316)&lt;0,0,
IF(FORECAST($C302,W$305:W$316,$C$305:$C$316)&gt;100,100,
FORECAST($C302,W$305:W$316,$C$305:$C$316))))</f>
        <v>0.94774244998937862</v>
      </c>
      <c r="X302" s="78">
        <f ca="true">IF(MAX(C305:C316)-MIN(C305:C316)&lt;5,AVERAGEIF(C305:C316,"&gt;0",X305:X316),
IF(FORECAST($C302,X$305:X$316,$C$305:$C$316)&lt;0,0,
IF(FORECAST($C302,X$305:X$316,$C$305:$C$316)&gt;100,100,
FORECAST($C302,X$305:X$316,$C$305:$C$316))))</f>
        <v>94.570594064611015</v>
      </c>
      <c r="Y302" s="79"/>
      <c r="Z302" s="80"/>
      <c r="AA302" s="80"/>
      <c r="AB302" s="81">
        <f ca="true">IF(MAX(C305:C316)-MIN(C305:C316)&lt;5,AVERAGEIF(C305:C316,"&gt;0",AB305:AB316),
IF(FORECAST($C302,AB$305:AB$316,$C$305:$C$316)&lt;0,0,
IF(FORECAST($C302,AB$305:AB$316,$C$305:$C$316)&gt;100,100,
FORECAST($C302,AB$305:AB$316,$C$305:$C$316))))</f>
        <v>0</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339</v>
      </c>
      <c r="C305" s="2">
        <v>2019</v>
      </c>
      <c r="D305" s="1">
        <f t="shared" ref="D305:D316" ca="true" si="45">IF(ISERROR(INDIRECT(CONCATENATE($B305,"!M122"))),"",INDIRECT(CONCATENATE($B305,"!M122")))</f>
        <v>69.335755006549519</v>
      </c>
      <c r="E305" s="94">
        <f t="shared" ref="E305:E316" ca="true" si="46">IF(ISERROR(INDIRECT(CONCATENATE($B305,"!M129"))),"",INDIRECT(CONCATENATE($B305,"!M129")))</f>
        <v>96.636739057702201</v>
      </c>
      <c r="F305" s="92"/>
      <c r="G305" s="92"/>
      <c r="H305" s="93">
        <f t="shared" ref="H305:H316" ca="true" si="47">IF(ISERROR(INDIRECT(CONCATENATE($B305,"!M127"))),"",INDIRECT(CONCATENATE($B305,"!M127")))</f>
        <v>2.5090358084757658</v>
      </c>
      <c r="I305" s="1">
        <f t="shared" ref="I305:I316" ca="true" si="48">IF(ISERROR(INDIRECT(CONCATENATE($B305,"!N122"))),"",INDIRECT(CONCATENATE($B305,"!N122")))</f>
        <v>68.5898836773178</v>
      </c>
      <c r="J305" s="91">
        <f t="shared" ref="J305:J316" ca="true" si="49">IF(ISERROR(INDIRECT(CONCATENATE($B305,"!N129"))),"",INDIRECT(CONCATENATE($B305,"!N129")))</f>
        <v>94.873186717206607</v>
      </c>
      <c r="K305" s="92"/>
      <c r="L305" s="92"/>
      <c r="M305" s="93">
        <f t="shared" ref="M305:M316" ca="true" si="50">IF(ISERROR(INDIRECT(CONCATENATE($B305,"!N127"))),"",INDIRECT(CONCATENATE($B305,"!N127")))</f>
        <v>3.501921847946643</v>
      </c>
      <c r="N305" s="1">
        <f t="shared" ref="N305:N316" ca="true" si="51">IF(ISERROR(INDIRECT(CONCATENATE($B305,"!O122"))),"",INDIRECT(CONCATENATE($B305,"!O122")))</f>
        <v>77.640340573117101</v>
      </c>
      <c r="O305" s="91">
        <f t="shared" ref="O305:O316" ca="true" si="52">IF(ISERROR(INDIRECT(CONCATENATE($B305,"!O129"))),"",INDIRECT(CONCATENATE($B305,"!O129")))</f>
        <v>95.965840707048642</v>
      </c>
      <c r="P305" s="92"/>
      <c r="Q305" s="92"/>
      <c r="R305" s="93">
        <f t="shared" ref="R305:R316" ca="true" si="53">IF(ISERROR(INDIRECT(CONCATENATE($B305,"!O127"))),"",INDIRECT(CONCATENATE($B305,"!O127")))</f>
        <v>1.3463211979786318</v>
      </c>
      <c r="S305" s="1">
        <f t="shared" ref="S305:S316" ca="true" si="54">IF(ISERROR(INDIRECT(CONCATENATE($B305,"!P122"))),"",INDIRECT(CONCATENATE($B305,"!P122")))</f>
        <v>86.604004467013411</v>
      </c>
      <c r="T305" s="91">
        <f t="shared" ref="T305:T316" ca="true" si="55">IF(ISERROR(INDIRECT(CONCATENATE($B305,"!P129"))),"",INDIRECT(CONCATENATE($B305,"!P129")))</f>
        <v>98.140883547220056</v>
      </c>
      <c r="U305" s="92"/>
      <c r="V305" s="92"/>
      <c r="W305" s="93">
        <f t="shared" ref="W305:W316" ca="true" si="56">IF(ISERROR(INDIRECT(CONCATENATE($B305,"!P127"))),"",INDIRECT(CONCATENATE($B305,"!P127")))</f>
        <v>0.94774244998937862</v>
      </c>
      <c r="X305" s="1">
        <f t="shared" ref="X305:X316" ca="true" si="57">IF(ISERROR(INDIRECT(CONCATENATE($B305,"!Q122"))),"",INDIRECT(CONCATENATE($B305,"!Q122")))</f>
        <v>94.570594064611015</v>
      </c>
      <c r="Y305" s="91">
        <f t="shared" ref="Y305:Y316" ca="true" si="58">IF(ISERROR(INDIRECT(CONCATENATE($B305,"!Q129"))),"",INDIRECT(CONCATENATE($B305,"!Q129")))</f>
        <v>96.28947970445283</v>
      </c>
      <c r="Z305" s="92"/>
      <c r="AA305" s="92"/>
      <c r="AB305" s="93">
        <f t="shared" ref="AB305:AB316" ca="true" si="59">IF(ISERROR(INDIRECT(CONCATENATE($B305,"!Q2127"))),"",INDIRECT(CONCATENATE($B305,"!Q127")))</f>
        <v>0</v>
      </c>
    </row>
    <row r="306" x14ac:dyDescent="0.2">
      <c r="A306" s="90"/>
      <c r="B306" s="3"/>
      <c r="C306" s="4"/>
      <c r="D306" s="3" t="str">
        <f t="shared" ca="true" si="45"/>
        <v/>
      </c>
      <c r="E306" s="94" t="str">
        <f t="shared" ca="true" si="46"/>
        <v/>
      </c>
      <c r="F306" s="92"/>
      <c r="G306" s="92"/>
      <c r="H306" s="95" t="str">
        <f t="shared" ca="true" si="47"/>
        <v/>
      </c>
      <c r="I306" s="3" t="str">
        <f t="shared" ca="true" si="48"/>
        <v/>
      </c>
      <c r="J306" s="94" t="str">
        <f t="shared" ca="true" si="49"/>
        <v/>
      </c>
      <c r="K306" s="92"/>
      <c r="L306" s="92"/>
      <c r="M306" s="95" t="str">
        <f t="shared" ca="true" si="50"/>
        <v/>
      </c>
      <c r="N306" s="3" t="str">
        <f t="shared" ca="true" si="51"/>
        <v/>
      </c>
      <c r="O306" s="94" t="str">
        <f t="shared" ca="true" si="52"/>
        <v/>
      </c>
      <c r="P306" s="92"/>
      <c r="Q306" s="92"/>
      <c r="R306" s="95" t="str">
        <f t="shared" ca="true" si="53"/>
        <v/>
      </c>
      <c r="S306" s="3" t="str">
        <f t="shared" ca="true" si="54"/>
        <v/>
      </c>
      <c r="T306" s="94" t="str">
        <f t="shared" ca="true" si="55"/>
        <v/>
      </c>
      <c r="U306" s="92"/>
      <c r="V306" s="92"/>
      <c r="W306" s="95" t="str">
        <f t="shared" ca="true" si="56"/>
        <v/>
      </c>
      <c r="X306" s="3" t="str">
        <f t="shared" ca="true" si="57"/>
        <v/>
      </c>
      <c r="Y306" s="94" t="str">
        <f t="shared" ca="true" si="58"/>
        <v/>
      </c>
      <c r="Z306" s="92"/>
      <c r="AA306" s="92"/>
      <c r="AB306" s="95" t="str">
        <f t="shared" ca="true" si="59"/>
        <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000" t="str">
        <f>CONCATENATE("Rural use of sanitation facilities, ",C299,"–",C300)</f>
        <v>Rural use of sanitation facilities, 2015–2020</v>
      </c>
      <c r="C318" s="1001"/>
      <c r="D318" s="1001"/>
      <c r="E318" s="1001"/>
      <c r="F318" s="1001"/>
      <c r="G318" s="1001"/>
      <c r="H318" s="1001"/>
      <c r="I318" s="1001"/>
      <c r="J318" s="1001"/>
      <c r="K318" s="1001"/>
      <c r="L318" s="1001"/>
      <c r="N318" s="101"/>
      <c r="O318" s="101"/>
      <c r="P318" s="101"/>
      <c r="Q318" s="101"/>
      <c r="R318" s="101"/>
      <c r="S318" s="1024" t="s">
        <v>11</v>
      </c>
      <c r="T318" s="1025"/>
      <c r="U318" s="1025"/>
      <c r="V318" s="1025"/>
      <c r="W318" s="1026"/>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044" t="s">
        <v>134</v>
      </c>
      <c r="C4" s="1045"/>
      <c r="D4" s="1045"/>
      <c r="E4" s="1045"/>
      <c r="F4" s="1045"/>
      <c r="G4" s="1045"/>
      <c r="H4" s="1045"/>
      <c r="I4" s="1045"/>
      <c r="J4" s="1045"/>
      <c r="K4" s="1045"/>
      <c r="L4" s="1045"/>
      <c r="M4" s="1045"/>
      <c r="N4" s="1045"/>
      <c r="O4" s="1045"/>
      <c r="P4" s="1045"/>
      <c r="Q4" s="1045"/>
      <c r="R4" s="1045"/>
      <c r="S4" s="1045"/>
      <c r="T4" s="1045"/>
      <c r="U4" s="1045"/>
      <c r="V4" s="1045"/>
      <c r="W4" s="1045"/>
      <c r="X4" s="1045"/>
      <c r="Y4" s="1045"/>
    </row>
    <row r="5" ht="28.5" customHeight="true" x14ac:dyDescent="0.4">
      <c r="B5" s="1036" t="str">
        <f ca="true">IF(ISERROR(INDIRECT(CONCATENATE($E$32,"!A2"))),"",INDIRECT(CONCATENATE($E$32,"!A2")))</f>
        <v>Cuba</v>
      </c>
      <c r="C5" s="1046"/>
      <c r="D5" s="1046"/>
      <c r="E5" s="1046"/>
      <c r="F5" s="1046"/>
      <c r="G5" s="1046"/>
      <c r="H5" s="1046"/>
      <c r="I5" s="1046"/>
      <c r="J5" s="1046"/>
      <c r="K5" s="1045"/>
      <c r="L5" s="1045"/>
      <c r="M5" s="1045"/>
      <c r="N5" s="1045"/>
      <c r="O5" s="1045"/>
      <c r="P5" s="1045"/>
      <c r="Q5" s="1045"/>
      <c r="R5" s="1045"/>
      <c r="S5" s="1045"/>
      <c r="T5" s="1045"/>
      <c r="U5" s="1045"/>
      <c r="V5" s="1045"/>
      <c r="W5" s="1045"/>
      <c r="X5" s="1045"/>
      <c r="Y5" s="1045"/>
    </row>
    <row r="6" x14ac:dyDescent="0.2">
      <c r="F6" s="39"/>
      <c r="G6" s="39"/>
      <c r="J6" s="40"/>
      <c r="K6" s="40"/>
      <c r="L6" s="40"/>
      <c r="M6" s="40"/>
      <c r="N6" s="40"/>
      <c r="O6" s="40"/>
      <c r="P6" s="40"/>
    </row>
    <row r="7" s="41" customFormat="true" ht="16.5" customHeight="true" x14ac:dyDescent="0.25">
      <c r="B7" s="1042" t="str">
        <f ca="true">CONCATENATE("National ",IF(ISERROR(INDIRECT(CONCATENATE($E$32,"!A2"))),"",INDIRECT(CONCATENATE($E$32,"!A210"))))</f>
        <v>National Access to hygiene facilities </v>
      </c>
      <c r="C7" s="1043"/>
      <c r="D7" s="1043"/>
      <c r="E7" s="1043"/>
      <c r="F7" s="1043"/>
      <c r="G7" s="1043"/>
      <c r="H7" s="1043"/>
      <c r="K7" s="1060" t="str">
        <f ca="true">CONCATENATE("Urban ",IF(ISERROR(INDIRECT(CONCATENATE($E$32,"!A2"))),"",INDIRECT(CONCATENATE($E$32,"!A210"))))</f>
        <v>Urban Access to hygiene facilities </v>
      </c>
      <c r="L7" s="1061"/>
      <c r="M7" s="1061"/>
      <c r="N7" s="1061"/>
      <c r="O7" s="1061"/>
      <c r="P7" s="1061"/>
      <c r="S7" s="1060" t="str">
        <f ca="true">CONCATENATE("Rural ",IF(ISERROR(INDIRECT(CONCATENATE($E$32,"!A2"))),"",INDIRECT(CONCATENATE($E$32,"!A210"))))</f>
        <v>Rural Access to hygiene facilities </v>
      </c>
      <c r="T7" s="1061"/>
      <c r="U7" s="1061"/>
      <c r="V7" s="1061"/>
      <c r="W7" s="1061"/>
      <c r="X7" s="1061"/>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071" t="str">
        <f>INDEX(B88:B100,A88)</f>
        <v>MICS19</v>
      </c>
      <c r="F32" s="1072"/>
      <c r="G32" s="1051" t="str">
        <f ca="true">IF(ISERROR(INDIRECT(CONCATENATE($E$32,"!A2"))),"",INDIRECT(CONCATENATE($E$32,"!A2")))</f>
        <v>Cuba</v>
      </c>
      <c r="H32" s="1052"/>
      <c r="I32" s="1052"/>
      <c r="J32" s="1053"/>
      <c r="K32" s="1057" t="s">
        <v>0</v>
      </c>
      <c r="L32" s="1058"/>
      <c r="M32" s="1059"/>
      <c r="N32" s="1057" t="s">
        <v>1</v>
      </c>
      <c r="O32" s="1058"/>
      <c r="P32" s="1059"/>
      <c r="Q32" s="1057" t="s">
        <v>2</v>
      </c>
      <c r="R32" s="1058"/>
      <c r="S32" s="1059"/>
      <c r="T32" s="1057" t="s">
        <v>3</v>
      </c>
      <c r="U32" s="1058"/>
      <c r="V32" s="1059"/>
      <c r="W32" s="1057" t="s">
        <v>4</v>
      </c>
      <c r="X32" s="1058"/>
      <c r="Y32" s="1059"/>
    </row>
    <row r="33" s="47" customFormat="true" ht="22.5" customHeight="true" x14ac:dyDescent="0.2">
      <c r="E33" s="1073"/>
      <c r="F33" s="1074"/>
      <c r="G33" s="1054"/>
      <c r="H33" s="1055"/>
      <c r="I33" s="1055"/>
      <c r="J33" s="1056"/>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047" t="s">
        <v>21</v>
      </c>
      <c r="C34" s="1048"/>
      <c r="D34" s="1048"/>
      <c r="E34" s="110"/>
      <c r="F34" s="39"/>
      <c r="G34" s="1007" t="s">
        <v>5</v>
      </c>
      <c r="H34" s="1008"/>
      <c r="I34" s="1011"/>
      <c r="J34" s="1064" t="str">
        <f ca="true">IF(ISERROR(INDIRECT(CONCATENATE(#REF!,"!A2"))),"",INDIRECT(CONCATENATE(#REF!,"!A210")))</f>
        <v/>
      </c>
      <c r="K34" s="1062">
        <f ca="true">IF(ISERROR(INDIRECT(CONCATENATE($E$32,"!C222"))),"",INDIRECT(CONCATENATE($E$32,"!C222")))</f>
        <v>85.865572585794851</v>
      </c>
      <c r="L34" s="1068">
        <f ca="true">IF(ISERROR(INDIRECT(CONCATENATE($E$32,"!C223"))),"",INDIRECT(CONCATENATE($E$32,"!C223")))</f>
        <v>9.6669572125589394</v>
      </c>
      <c r="M34" s="1066">
        <f ca="true">IF(ISERROR(INDIRECT(CONCATENATE($E$32,"!C224"))),"",INDIRECT(CONCATENATE($E$32,"!C224")))</f>
        <v>4.4674702016463126</v>
      </c>
      <c r="N34" s="1062">
        <f ca="true">IF(ISERROR(INDIRECT(CONCATENATE($E$32,"!D222"))),"",INDIRECT(CONCATENATE($E$32,"!D222")))</f>
        <v>83.635784497718177</v>
      </c>
      <c r="O34" s="1068">
        <f ca="true">IF(ISERROR(INDIRECT(CONCATENATE($E$32,"!D223"))),"",INDIRECT(CONCATENATE($E$32,"!D223")))</f>
        <v>8.80485132389272</v>
      </c>
      <c r="P34" s="1066">
        <f ca="true">IF(ISERROR(INDIRECT(CONCATENATE($E$32,"!D224"))),"",INDIRECT(CONCATENATE($E$32,"!D224")))</f>
        <v>7.5593641783891163</v>
      </c>
      <c r="Q34" s="1062">
        <f ca="true">IF(ISERROR(INDIRECT(CONCATENATE($E$32,"!E222"))),"",INDIRECT(CONCATENATE($E$32,"!E222")))</f>
        <v>90.796887435681242</v>
      </c>
      <c r="R34" s="1068">
        <f ca="true">IF(ISERROR(INDIRECT(CONCATENATE($E$32,"!E223"))),"",INDIRECT(CONCATENATE($E$32,"!E223")))</f>
        <v>6.4238014891850836</v>
      </c>
      <c r="S34" s="1066">
        <f ca="true">IF(ISERROR(INDIRECT(CONCATENATE($E$32,"!E224"))),"",INDIRECT(CONCATENATE($E$32,"!E224")))</f>
        <v>2.7793110751337848</v>
      </c>
      <c r="T34" s="1062">
        <f ca="true">IF(ISERROR(INDIRECT(CONCATENATE($E$32,"!F222"))),"",INDIRECT(CONCATENATE($E$32,"!F222")))</f>
        <v>94.471357774232757</v>
      </c>
      <c r="U34" s="1068">
        <f ca="true">IF(ISERROR(INDIRECT(CONCATENATE($E$32,"!F223"))),"",INDIRECT(CONCATENATE($E$32,"!F223")))</f>
        <v>4.5068491587627708</v>
      </c>
      <c r="V34" s="1066">
        <f ca="true">IF(ISERROR(INDIRECT(CONCATENATE($E$32,"!F224"))),"",INDIRECT(CONCATENATE($E$32,"!F224")))</f>
        <v>1.021793067004523</v>
      </c>
      <c r="W34" s="1062">
        <f ca="true">IF(ISERROR(INDIRECT(CONCATENATE($E$32,"!G222"))),"",INDIRECT(CONCATENATE($E$32,"!G222")))</f>
        <v>95.054403471120537</v>
      </c>
      <c r="X34" s="1068">
        <f ca="true">IF(ISERROR(INDIRECT(CONCATENATE($E$32,"!G223"))),"",INDIRECT(CONCATENATE($E$32,"!G223")))</f>
        <v>3.6876406191922686</v>
      </c>
      <c r="Y34" s="1066">
        <f ca="true">IF(ISERROR(INDIRECT(CONCATENATE($E$32,"!G224"))),"",INDIRECT(CONCATENATE($E$32,"!G224")))</f>
        <v>1.2579559096872526</v>
      </c>
      <c r="Z34" s="111"/>
    </row>
    <row r="35" ht="15" x14ac:dyDescent="0.2">
      <c r="B35" s="1049"/>
      <c r="C35" s="1050"/>
      <c r="D35" s="1050"/>
      <c r="E35" s="110"/>
      <c r="F35" s="39"/>
      <c r="G35" s="1009"/>
      <c r="H35" s="1010"/>
      <c r="I35" s="1012"/>
      <c r="J35" s="1065"/>
      <c r="K35" s="1063"/>
      <c r="L35" s="1069"/>
      <c r="M35" s="1067"/>
      <c r="N35" s="1063"/>
      <c r="O35" s="1069"/>
      <c r="P35" s="1067"/>
      <c r="Q35" s="1063"/>
      <c r="R35" s="1069"/>
      <c r="S35" s="1067"/>
      <c r="T35" s="1063"/>
      <c r="U35" s="1069"/>
      <c r="V35" s="1067"/>
      <c r="W35" s="1063"/>
      <c r="X35" s="1069"/>
      <c r="Y35" s="1067"/>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007" t="s">
        <v>6</v>
      </c>
      <c r="H37" s="1008"/>
      <c r="I37" s="1011"/>
      <c r="J37" s="1064" t="str">
        <f ca="true">IF(ISERROR(INDIRECT(CONCATENATE(#REF!,"!A2"))),"",INDIRECT(CONCATENATE(#REF!,"!A210")))</f>
        <v/>
      </c>
      <c r="K37" s="1062">
        <f ca="true">IF(ISERROR(INDIRECT(CONCATENATE($E$32,"!H222"))),"",INDIRECT(CONCATENATE($E$32,"!H222")))</f>
        <v>83.552891459679998</v>
      </c>
      <c r="L37" s="1068">
        <f ca="true">IF(ISERROR(INDIRECT(CONCATENATE($E$32,"!H223"))),"",INDIRECT(CONCATENATE($E$32,"!H223")))</f>
        <v>8.149409888675379</v>
      </c>
      <c r="M37" s="1066">
        <f ca="true">IF(ISERROR(INDIRECT(CONCATENATE($E$32,"!H224"))),"",INDIRECT(CONCATENATE($E$32,"!H224")))</f>
        <v>8.2976986516445894</v>
      </c>
      <c r="N37" s="1062">
        <f ca="true">IF(ISERROR(INDIRECT(CONCATENATE($E$32,"!I222"))),"",INDIRECT(CONCATENATE($E$32,"!I222")))</f>
        <v>90.9214548290403</v>
      </c>
      <c r="O37" s="1068">
        <f ca="true">IF(ISERROR(INDIRECT(CONCATENATE($E$32,"!I223"))),"",INDIRECT(CONCATENATE($E$32,"!I223")))</f>
        <v>6.0083809576576117</v>
      </c>
      <c r="P37" s="1066">
        <f ca="true">IF(ISERROR(INDIRECT(CONCATENATE($E$32,"!I224"))),"",INDIRECT(CONCATENATE($E$32,"!I224")))</f>
        <v>3.0701642133020659</v>
      </c>
      <c r="Q37" s="1062">
        <f ca="true">IF(ISERROR(INDIRECT(CONCATENATE($E$32,"!J222"))),"",INDIRECT(CONCATENATE($E$32,"!J222")))</f>
        <v>93.374610493935833</v>
      </c>
      <c r="R37" s="1068">
        <f ca="true">IF(ISERROR(INDIRECT(CONCATENATE($E$32,"!J223"))),"",INDIRECT(CONCATENATE($E$32,"!J223")))</f>
        <v>5.4765850262570837</v>
      </c>
      <c r="S37" s="1066">
        <f ca="true">IF(ISERROR(INDIRECT(CONCATENATE($E$32,"!J224"))),"",INDIRECT(CONCATENATE($E$32,"!J224")))</f>
        <v>1.1488044798070931</v>
      </c>
      <c r="T37" s="1062">
        <f ca="true">IF(ISERROR(INDIRECT(CONCATENATE($E$32,"!K222"))),"",INDIRECT(CONCATENATE($E$32,"!K222")))</f>
        <v>96.20446959522107</v>
      </c>
      <c r="U37" s="1068">
        <f ca="true">IF(ISERROR(INDIRECT(CONCATENATE($E$32,"!K223"))),"",INDIRECT(CONCATENATE($E$32,"!K223")))</f>
        <v>3.0996983894072674</v>
      </c>
      <c r="V37" s="1066">
        <f ca="true">IF(ISERROR(INDIRECT(CONCATENATE($E$32,"!K224"))),"",INDIRECT(CONCATENATE($E$32,"!K224")))</f>
        <v>0.69583201537172368</v>
      </c>
      <c r="W37" s="1062">
        <f ca="true">IF(ISERROR(INDIRECT(CONCATENATE($E$32,"!L222"))),"",INDIRECT(CONCATENATE($E$32,"!L222")))</f>
        <v>98.028245870669934</v>
      </c>
      <c r="X37" s="1068">
        <f ca="true">IF(ISERROR(INDIRECT(CONCATENATE($E$32,"!L223"))),"",INDIRECT(CONCATENATE($E$32,"!L223")))</f>
        <v>1.6167632298486643</v>
      </c>
      <c r="Y37" s="1066">
        <f ca="true">IF(ISERROR(INDIRECT(CONCATENATE($E$32,"!L224"))),"",INDIRECT(CONCATENATE($E$32,"!L224")))</f>
        <v>0.35499089948141893</v>
      </c>
      <c r="Z37" s="111"/>
    </row>
    <row r="38" x14ac:dyDescent="0.2">
      <c r="F38" s="39"/>
      <c r="G38" s="1009"/>
      <c r="H38" s="1010"/>
      <c r="I38" s="1012"/>
      <c r="J38" s="1070"/>
      <c r="K38" s="1063"/>
      <c r="L38" s="1069"/>
      <c r="M38" s="1067"/>
      <c r="N38" s="1063"/>
      <c r="O38" s="1069"/>
      <c r="P38" s="1067"/>
      <c r="Q38" s="1063"/>
      <c r="R38" s="1069"/>
      <c r="S38" s="1067"/>
      <c r="T38" s="1063"/>
      <c r="U38" s="1069"/>
      <c r="V38" s="1067"/>
      <c r="W38" s="1063"/>
      <c r="X38" s="1069"/>
      <c r="Y38" s="1067"/>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007" t="s">
        <v>7</v>
      </c>
      <c r="H40" s="1008"/>
      <c r="I40" s="1011"/>
      <c r="J40" s="1064" t="str">
        <f ca="true">IF(ISERROR(INDIRECT(CONCATENATE(#REF!,"!A2"))),"",INDIRECT(CONCATENATE(#REF!,"!A210")))</f>
        <v/>
      </c>
      <c r="K40" s="1062">
        <f ca="true">IF(ISERROR(INDIRECT(CONCATENATE($E$32,"!M222"))),"",INDIRECT(CONCATENATE($E$32,"!M222")))</f>
        <v>81.542481912065881</v>
      </c>
      <c r="L40" s="1068">
        <f ca="true">IF(ISERROR(INDIRECT(CONCATENATE($E$32,"!M223"))),"",INDIRECT(CONCATENATE($E$32,"!M223")))</f>
        <v>12.513889879071725</v>
      </c>
      <c r="M40" s="1066">
        <f ca="true">IF(ISERROR(INDIRECT(CONCATENATE($E$32,"!M224"))),"",INDIRECT(CONCATENATE($E$32,"!M224")))</f>
        <v>5.9436282088623997</v>
      </c>
      <c r="N40" s="1062">
        <f ca="true">IF(ISERROR(INDIRECT(CONCATENATE($E$32,"!N222"))),"",INDIRECT(CONCATENATE($E$32,"!N222")))</f>
        <v>83.046204416437391</v>
      </c>
      <c r="O40" s="1068">
        <f ca="true">IF(ISERROR(INDIRECT(CONCATENATE($E$32,"!N223"))),"",INDIRECT(CONCATENATE($E$32,"!N223")))</f>
        <v>9.9076640653924795</v>
      </c>
      <c r="P40" s="1066">
        <f ca="true">IF(ISERROR(INDIRECT(CONCATENATE($E$32,"!N224"))),"",INDIRECT(CONCATENATE($E$32,"!N224")))</f>
        <v>7.0461315181701361</v>
      </c>
      <c r="Q40" s="1062">
        <f ca="true">IF(ISERROR(INDIRECT(CONCATENATE($E$32,"!O222"))),"",INDIRECT(CONCATENATE($E$32,"!O222")))</f>
        <v>82.298166049444887</v>
      </c>
      <c r="R40" s="1068">
        <f ca="true">IF(ISERROR(INDIRECT(CONCATENATE($E$32,"!O223"))),"",INDIRECT(CONCATENATE($E$32,"!O223")))</f>
        <v>11.328706664024644</v>
      </c>
      <c r="S40" s="1066">
        <f ca="true">IF(ISERROR(INDIRECT(CONCATENATE($E$32,"!O224"))),"",INDIRECT(CONCATENATE($E$32,"!O224")))</f>
        <v>6.3731272865303294</v>
      </c>
      <c r="T40" s="1062">
        <f ca="true">IF(ISERROR(INDIRECT(CONCATENATE($E$32,"!P222"))),"",INDIRECT(CONCATENATE($E$32,"!P222")))</f>
        <v>87.319864426320464</v>
      </c>
      <c r="U40" s="1068">
        <f ca="true">IF(ISERROR(INDIRECT(CONCATENATE($E$32,"!P223"))),"",INDIRECT(CONCATENATE($E$32,"!P223")))</f>
        <v>8.2869250242897756</v>
      </c>
      <c r="V40" s="1066">
        <f ca="true">IF(ISERROR(INDIRECT(CONCATENATE($E$32,"!P224"))),"",INDIRECT(CONCATENATE($E$32,"!P224")))</f>
        <v>4.3932105493897264</v>
      </c>
      <c r="W40" s="1062">
        <f ca="true">IF(ISERROR(INDIRECT(CONCATENATE($E$32,"!Q222"))),"",INDIRECT(CONCATENATE($E$32,"!Q222")))</f>
        <v>88.237354753122048</v>
      </c>
      <c r="X40" s="1068">
        <f ca="true">IF(ISERROR(INDIRECT(CONCATENATE($E$32,"!Q223"))),"",INDIRECT(CONCATENATE($E$32,"!Q223")))</f>
        <v>9.6224528816412622</v>
      </c>
      <c r="Y40" s="1066">
        <f ca="true">IF(ISERROR(INDIRECT(CONCATENATE($E$32,"!Q224"))),"",INDIRECT(CONCATENATE($E$32,"!Q224")))</f>
        <v>2.1401923652366071</v>
      </c>
      <c r="Z40" s="111"/>
    </row>
    <row r="41" x14ac:dyDescent="0.2">
      <c r="F41" s="39"/>
      <c r="G41" s="1009"/>
      <c r="H41" s="1010"/>
      <c r="I41" s="1012"/>
      <c r="J41" s="1070"/>
      <c r="K41" s="1063"/>
      <c r="L41" s="1069"/>
      <c r="M41" s="1067"/>
      <c r="N41" s="1063"/>
      <c r="O41" s="1069"/>
      <c r="P41" s="1067"/>
      <c r="Q41" s="1063"/>
      <c r="R41" s="1069"/>
      <c r="S41" s="1067"/>
      <c r="T41" s="1063"/>
      <c r="U41" s="1069"/>
      <c r="V41" s="1067"/>
      <c r="W41" s="1063"/>
      <c r="X41" s="1069"/>
      <c r="Y41" s="1067"/>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1</v>
      </c>
      <c r="B88" s="7" t="s">
        <v>339</v>
      </c>
    </row>
    <row r="89" hidden="true" x14ac:dyDescent="0.2">
      <c r="B89" s="7" t="s">
        <v>137</v>
      </c>
    </row>
    <row r="90" hidden="true" x14ac:dyDescent="0.2">
      <c r="B90" s="7" t="s">
        <v>350</v>
      </c>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4152A-B319-453A-8EE6-16FA1283E1C1}">
  <sheetPr codeName="Feuil7"/>
  <dimension ref="A1:CZ1072"/>
  <sheetViews>
    <sheetView showGridLines="false" zoomScaleNormal="100" workbookViewId="0"/>
  </sheetViews>
  <sheetFormatPr defaultColWidth="9.140625" defaultRowHeight="15" customHeight="true" x14ac:dyDescent="0.2"/>
  <cols>
    <col min="1" max="1" width="31.5703125" style="270" customWidth="true"/>
    <col min="2" max="2" width="41.5703125" style="270" customWidth="true"/>
    <col min="3" max="7" width="10.7109375" style="270" customWidth="true"/>
    <col min="8" max="17" width="10.7109375" style="793" customWidth="true"/>
    <col min="18" max="25" width="12.5703125" style="793" customWidth="true"/>
    <col min="26" max="52" width="12.5703125" style="238" customWidth="true"/>
    <col min="53" max="53" width="31.5703125" style="793" customWidth="true"/>
    <col min="54" max="54" width="41.5703125" style="270" customWidth="true"/>
    <col min="55" max="69" width="9.140625" style="793" hidden="true" customWidth="true"/>
    <col min="70" max="77" width="12.5703125" style="793" customWidth="true"/>
    <col min="78" max="104" width="12.5703125" style="238" customWidth="true"/>
    <col min="105" max="115" width="10.5703125" style="793" customWidth="true"/>
    <col min="116" max="16384" width="9.140625" style="793"/>
  </cols>
  <sheetData>
    <row r="1" s="114" customFormat="true" ht="18" customHeight="true" x14ac:dyDescent="0.2">
      <c r="A1" s="137"/>
      <c r="B1" s="137"/>
      <c r="C1" s="137"/>
      <c r="D1" s="137"/>
      <c r="E1" s="137"/>
      <c r="F1" s="137"/>
      <c r="G1" s="137"/>
      <c r="Z1" s="238"/>
      <c r="AA1" s="238"/>
      <c r="AB1" s="238"/>
      <c r="AC1" s="238"/>
      <c r="AD1" s="238"/>
      <c r="AE1" s="238"/>
      <c r="AF1" s="238"/>
      <c r="AG1" s="238"/>
      <c r="AH1" s="238"/>
      <c r="AI1" s="238"/>
      <c r="AJ1" s="238"/>
      <c r="AK1" s="238"/>
      <c r="AL1" s="238"/>
      <c r="AM1" s="238"/>
      <c r="AN1" s="238"/>
      <c r="AO1" s="238"/>
      <c r="AP1" s="238"/>
      <c r="AQ1" s="238"/>
      <c r="AR1" s="238"/>
      <c r="AS1" s="238"/>
      <c r="AT1" s="238"/>
      <c r="AU1" s="238"/>
      <c r="AV1" s="238"/>
      <c r="AW1" s="238"/>
      <c r="AX1" s="238"/>
      <c r="AY1" s="238"/>
      <c r="AZ1" s="238"/>
      <c r="BB1" s="137"/>
      <c r="BZ1" s="238"/>
      <c r="CA1" s="238"/>
      <c r="CB1" s="238"/>
      <c r="CC1" s="238"/>
      <c r="CD1" s="238"/>
      <c r="CE1" s="238"/>
      <c r="CF1" s="238"/>
      <c r="CG1" s="238"/>
      <c r="CH1" s="238"/>
      <c r="CI1" s="238"/>
      <c r="CJ1" s="238"/>
      <c r="CK1" s="238"/>
      <c r="CL1" s="238"/>
      <c r="CM1" s="238"/>
      <c r="CN1" s="238"/>
      <c r="CO1" s="238"/>
      <c r="CP1" s="238"/>
      <c r="CQ1" s="238"/>
      <c r="CR1" s="238"/>
      <c r="CS1" s="238"/>
      <c r="CT1" s="238"/>
      <c r="CU1" s="238"/>
      <c r="CV1" s="238"/>
      <c r="CW1" s="238"/>
      <c r="CX1" s="238"/>
      <c r="CY1" s="238"/>
      <c r="CZ1" s="238"/>
    </row>
    <row r="2" s="114" customFormat="true" ht="22.5" customHeight="true" x14ac:dyDescent="0.35">
      <c r="A2" s="258" t="str">
        <f>A1026</f>
        <v>Cuba</v>
      </c>
      <c r="B2" s="259"/>
      <c r="C2" s="137"/>
      <c r="D2" s="137"/>
      <c r="E2" s="137"/>
      <c r="F2" s="137"/>
      <c r="G2" s="137"/>
      <c r="Z2" s="238"/>
      <c r="AA2" s="238"/>
      <c r="AB2" s="238"/>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238"/>
      <c r="BB2" s="137"/>
      <c r="BZ2" s="238"/>
      <c r="CA2" s="238"/>
      <c r="CB2" s="238"/>
      <c r="CC2" s="238"/>
      <c r="CD2" s="238"/>
      <c r="CE2" s="238"/>
      <c r="CF2" s="238"/>
      <c r="CG2" s="238"/>
      <c r="CH2" s="238"/>
      <c r="CI2" s="238"/>
      <c r="CJ2" s="238"/>
      <c r="CK2" s="238"/>
      <c r="CL2" s="238"/>
      <c r="CM2" s="238"/>
      <c r="CN2" s="238"/>
      <c r="CO2" s="238"/>
      <c r="CP2" s="238"/>
      <c r="CQ2" s="238"/>
      <c r="CR2" s="238"/>
      <c r="CS2" s="238"/>
      <c r="CT2" s="238"/>
      <c r="CU2" s="238"/>
      <c r="CV2" s="238"/>
      <c r="CW2" s="238"/>
      <c r="CX2" s="238"/>
      <c r="CY2" s="238"/>
      <c r="CZ2" s="238"/>
    </row>
    <row r="3" s="114" customFormat="true" ht="22.5" customHeight="true" x14ac:dyDescent="0.35">
      <c r="A3" s="141" t="str">
        <f>A1034</f>
        <v>2019</v>
      </c>
      <c r="B3" s="261"/>
      <c r="C3" s="137"/>
      <c r="D3" s="137"/>
      <c r="E3" s="137"/>
      <c r="F3" s="137"/>
      <c r="G3" s="137"/>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B3" s="137"/>
      <c r="BZ3" s="238"/>
      <c r="CA3" s="238"/>
      <c r="CB3" s="238"/>
      <c r="CC3" s="238"/>
      <c r="CD3" s="238"/>
      <c r="CE3" s="238"/>
      <c r="CF3" s="238"/>
      <c r="CG3" s="238"/>
      <c r="CH3" s="238"/>
      <c r="CI3" s="238"/>
      <c r="CJ3" s="238"/>
      <c r="CK3" s="238"/>
      <c r="CL3" s="238"/>
      <c r="CM3" s="238"/>
      <c r="CN3" s="238"/>
      <c r="CO3" s="238"/>
      <c r="CP3" s="238"/>
      <c r="CQ3" s="238"/>
      <c r="CR3" s="238"/>
      <c r="CS3" s="238"/>
      <c r="CT3" s="238"/>
      <c r="CU3" s="238"/>
      <c r="CV3" s="238"/>
      <c r="CW3" s="238"/>
      <c r="CX3" s="238"/>
      <c r="CY3" s="238"/>
      <c r="CZ3" s="238"/>
    </row>
    <row r="4" s="114" customFormat="true" ht="22.5" customHeight="true" x14ac:dyDescent="0.35">
      <c r="A4" s="260" t="s">
        <v>95</v>
      </c>
      <c r="B4" s="261"/>
      <c r="C4" s="137"/>
      <c r="D4" s="137"/>
      <c r="E4" s="137"/>
      <c r="F4" s="137"/>
      <c r="G4" s="137"/>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B4" s="137"/>
      <c r="BZ4" s="238"/>
      <c r="CA4" s="238"/>
      <c r="CB4" s="238"/>
      <c r="CC4" s="238"/>
      <c r="CD4" s="238"/>
      <c r="CE4" s="238"/>
      <c r="CF4" s="238"/>
      <c r="CG4" s="238"/>
      <c r="CH4" s="238"/>
      <c r="CI4" s="238"/>
      <c r="CJ4" s="238"/>
      <c r="CK4" s="238"/>
      <c r="CL4" s="238"/>
      <c r="CM4" s="238"/>
      <c r="CN4" s="238"/>
      <c r="CO4" s="238"/>
      <c r="CP4" s="238"/>
      <c r="CQ4" s="238"/>
      <c r="CR4" s="238"/>
      <c r="CS4" s="238"/>
      <c r="CT4" s="238"/>
      <c r="CU4" s="238"/>
      <c r="CV4" s="238"/>
      <c r="CW4" s="238"/>
      <c r="CX4" s="238"/>
      <c r="CY4" s="238"/>
      <c r="CZ4" s="238"/>
    </row>
    <row r="5" s="114" customFormat="true" ht="20.1" customHeight="true" x14ac:dyDescent="0.35">
      <c r="A5" s="260" t="s">
        <v>96</v>
      </c>
      <c r="B5" s="261"/>
      <c r="C5" s="137"/>
      <c r="D5" s="137"/>
      <c r="E5" s="137"/>
      <c r="F5" s="137"/>
      <c r="G5" s="137"/>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B5" s="137"/>
      <c r="BZ5" s="238"/>
      <c r="CA5" s="238"/>
      <c r="CB5" s="238"/>
      <c r="CC5" s="238"/>
      <c r="CD5" s="238"/>
      <c r="CE5" s="238"/>
      <c r="CF5" s="238"/>
      <c r="CG5" s="238"/>
      <c r="CH5" s="238"/>
      <c r="CI5" s="238"/>
      <c r="CJ5" s="238"/>
      <c r="CK5" s="238"/>
      <c r="CL5" s="238"/>
      <c r="CM5" s="238"/>
      <c r="CN5" s="238"/>
      <c r="CO5" s="238"/>
      <c r="CP5" s="238"/>
      <c r="CQ5" s="238"/>
      <c r="CR5" s="238"/>
      <c r="CS5" s="238"/>
      <c r="CT5" s="238"/>
      <c r="CU5" s="238"/>
      <c r="CV5" s="238"/>
      <c r="CW5" s="238"/>
      <c r="CX5" s="238"/>
      <c r="CY5" s="238"/>
      <c r="CZ5" s="238"/>
    </row>
    <row r="6" s="114" customFormat="true" ht="15" customHeight="true" x14ac:dyDescent="0.2">
      <c r="A6" s="262" t="s">
        <v>97</v>
      </c>
      <c r="B6" s="263"/>
      <c r="C6" s="137"/>
      <c r="D6" s="137"/>
      <c r="E6" s="137"/>
      <c r="F6" s="137"/>
      <c r="G6" s="137"/>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B6" s="137"/>
      <c r="BZ6" s="238"/>
      <c r="CA6" s="238"/>
      <c r="CB6" s="238"/>
      <c r="CC6" s="238"/>
      <c r="CD6" s="238"/>
      <c r="CE6" s="238"/>
      <c r="CF6" s="238"/>
      <c r="CG6" s="238"/>
      <c r="CH6" s="238"/>
      <c r="CI6" s="238"/>
      <c r="CJ6" s="238"/>
      <c r="CK6" s="238"/>
      <c r="CL6" s="238"/>
      <c r="CM6" s="238"/>
      <c r="CN6" s="238"/>
      <c r="CO6" s="238"/>
      <c r="CP6" s="238"/>
      <c r="CQ6" s="238"/>
      <c r="CR6" s="238"/>
      <c r="CS6" s="238"/>
      <c r="CT6" s="238"/>
      <c r="CU6" s="238"/>
      <c r="CV6" s="238"/>
      <c r="CW6" s="238"/>
      <c r="CX6" s="238"/>
      <c r="CY6" s="238"/>
      <c r="CZ6" s="238"/>
    </row>
    <row r="7" s="114" customFormat="true" ht="15" customHeight="true" x14ac:dyDescent="0.2">
      <c r="A7" s="264" t="s">
        <v>40</v>
      </c>
      <c r="B7" s="265"/>
      <c r="C7" s="137"/>
      <c r="D7" s="137"/>
      <c r="E7" s="137"/>
      <c r="F7" s="137"/>
      <c r="G7" s="137"/>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B7" s="137"/>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row>
    <row r="8" s="114" customFormat="true" ht="15" customHeight="true" x14ac:dyDescent="0.2">
      <c r="A8" s="264" t="s">
        <v>39</v>
      </c>
      <c r="B8" s="265"/>
      <c r="C8" s="137"/>
      <c r="D8" s="137"/>
      <c r="E8" s="137"/>
      <c r="F8" s="137"/>
      <c r="G8" s="137"/>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B8" s="137"/>
      <c r="BZ8" s="238"/>
      <c r="CA8" s="238"/>
      <c r="CB8" s="238"/>
      <c r="CC8" s="238"/>
      <c r="CD8" s="238"/>
      <c r="CE8" s="238"/>
      <c r="CF8" s="238"/>
      <c r="CG8" s="238"/>
      <c r="CH8" s="238"/>
      <c r="CI8" s="238"/>
      <c r="CJ8" s="238"/>
      <c r="CK8" s="238"/>
      <c r="CL8" s="238"/>
      <c r="CM8" s="238"/>
      <c r="CN8" s="238"/>
      <c r="CO8" s="238"/>
      <c r="CP8" s="238"/>
      <c r="CQ8" s="238"/>
      <c r="CR8" s="238"/>
      <c r="CS8" s="238"/>
      <c r="CT8" s="238"/>
      <c r="CU8" s="238"/>
      <c r="CV8" s="238"/>
      <c r="CW8" s="238"/>
      <c r="CX8" s="238"/>
      <c r="CY8" s="238"/>
      <c r="CZ8" s="238"/>
    </row>
    <row r="9" s="114" customFormat="true" ht="15" customHeight="true" x14ac:dyDescent="0.2">
      <c r="A9" s="264" t="s">
        <v>135</v>
      </c>
      <c r="B9" s="266" t="str">
        <f>A1025</f>
        <v>MICS19</v>
      </c>
      <c r="C9" s="137"/>
      <c r="D9" s="137"/>
      <c r="E9" s="137"/>
      <c r="F9" s="137"/>
      <c r="G9" s="137"/>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B9" s="137"/>
      <c r="BZ9" s="238"/>
      <c r="CA9" s="238"/>
      <c r="CB9" s="238"/>
      <c r="CC9" s="238"/>
      <c r="CD9" s="238"/>
      <c r="CE9" s="238"/>
      <c r="CF9" s="238"/>
      <c r="CG9" s="238"/>
      <c r="CH9" s="238"/>
      <c r="CI9" s="238"/>
      <c r="CJ9" s="238"/>
      <c r="CK9" s="238"/>
      <c r="CL9" s="238"/>
      <c r="CM9" s="238"/>
      <c r="CN9" s="238"/>
      <c r="CO9" s="238"/>
      <c r="CP9" s="238"/>
      <c r="CQ9" s="238"/>
      <c r="CR9" s="238"/>
      <c r="CS9" s="238"/>
      <c r="CT9" s="238"/>
      <c r="CU9" s="238"/>
      <c r="CV9" s="238"/>
      <c r="CW9" s="238"/>
      <c r="CX9" s="238"/>
      <c r="CY9" s="238"/>
      <c r="CZ9" s="238"/>
    </row>
    <row r="10" s="114" customFormat="true" ht="15" customHeight="true" x14ac:dyDescent="0.2">
      <c r="A10" s="401" t="str">
        <f>B1028</f>
        <v/>
      </c>
      <c r="B10" s="251"/>
      <c r="C10" s="137"/>
      <c r="D10" s="137"/>
      <c r="E10" s="137"/>
      <c r="F10" s="137"/>
      <c r="G10" s="137"/>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B10" s="137"/>
      <c r="BZ10" s="238"/>
      <c r="CA10" s="238"/>
      <c r="CB10" s="238"/>
      <c r="CC10" s="238"/>
      <c r="CD10" s="238"/>
      <c r="CE10" s="238"/>
      <c r="CF10" s="238"/>
      <c r="CG10" s="238"/>
      <c r="CH10" s="238"/>
      <c r="CI10" s="238"/>
      <c r="CJ10" s="238"/>
      <c r="CK10" s="238"/>
      <c r="CL10" s="238"/>
      <c r="CM10" s="238"/>
      <c r="CN10" s="238"/>
      <c r="CO10" s="238"/>
      <c r="CP10" s="238"/>
      <c r="CQ10" s="238"/>
      <c r="CR10" s="238"/>
      <c r="CS10" s="238"/>
      <c r="CT10" s="238"/>
      <c r="CU10" s="238"/>
      <c r="CV10" s="238"/>
      <c r="CW10" s="238"/>
      <c r="CX10" s="238"/>
      <c r="CY10" s="238"/>
      <c r="CZ10" s="238"/>
    </row>
    <row r="11" s="114" customFormat="true" ht="15" customHeight="true" x14ac:dyDescent="0.2">
      <c r="A11" s="401" t="str">
        <f>B1027</f>
        <v/>
      </c>
      <c r="B11" s="792"/>
      <c r="C11" s="137"/>
      <c r="D11" s="137"/>
      <c r="E11" s="137"/>
      <c r="F11" s="137"/>
      <c r="G11" s="137"/>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B11" s="137"/>
      <c r="BZ11" s="238"/>
      <c r="CA11" s="238"/>
      <c r="CB11" s="238"/>
      <c r="CC11" s="238"/>
      <c r="CD11" s="238"/>
      <c r="CE11" s="238"/>
      <c r="CF11" s="238"/>
      <c r="CG11" s="238"/>
      <c r="CH11" s="238"/>
      <c r="CI11" s="238"/>
      <c r="CJ11" s="238"/>
      <c r="CK11" s="238"/>
      <c r="CL11" s="238"/>
      <c r="CM11" s="238"/>
      <c r="CN11" s="238"/>
      <c r="CO11" s="238"/>
      <c r="CP11" s="238"/>
      <c r="CQ11" s="238"/>
      <c r="CR11" s="238"/>
      <c r="CS11" s="238"/>
      <c r="CT11" s="238"/>
      <c r="CU11" s="238"/>
      <c r="CV11" s="238"/>
      <c r="CW11" s="238"/>
      <c r="CX11" s="238"/>
      <c r="CY11" s="238"/>
      <c r="CZ11" s="238"/>
    </row>
    <row r="12" s="114" customFormat="true" ht="18" customHeight="true" x14ac:dyDescent="0.2">
      <c r="A12" s="791"/>
      <c r="B12" s="251"/>
      <c r="C12" s="137"/>
      <c r="D12" s="137"/>
      <c r="E12" s="137"/>
      <c r="F12" s="137"/>
      <c r="G12" s="137"/>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B12" s="137"/>
      <c r="BZ12" s="238"/>
      <c r="CA12" s="238"/>
      <c r="CB12" s="238"/>
      <c r="CC12" s="238"/>
      <c r="CD12" s="238"/>
      <c r="CE12" s="238"/>
      <c r="CF12" s="238"/>
      <c r="CG12" s="238"/>
      <c r="CH12" s="238"/>
      <c r="CI12" s="238"/>
      <c r="CJ12" s="238"/>
      <c r="CK12" s="238"/>
      <c r="CL12" s="238"/>
      <c r="CM12" s="238"/>
      <c r="CN12" s="238"/>
      <c r="CO12" s="238"/>
      <c r="CP12" s="238"/>
      <c r="CQ12" s="238"/>
      <c r="CR12" s="238"/>
      <c r="CS12" s="238"/>
      <c r="CT12" s="238"/>
      <c r="CU12" s="238"/>
      <c r="CV12" s="238"/>
      <c r="CW12" s="238"/>
      <c r="CX12" s="238"/>
      <c r="CY12" s="238"/>
      <c r="CZ12" s="238"/>
    </row>
    <row r="13" s="114" customFormat="true" ht="18" customHeight="true" x14ac:dyDescent="0.2">
      <c r="A13" s="402"/>
      <c r="B13" s="252"/>
      <c r="C13" s="137"/>
      <c r="D13" s="137"/>
      <c r="E13" s="137"/>
      <c r="F13" s="137"/>
      <c r="G13" s="137"/>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B13" s="137"/>
      <c r="BZ13" s="238"/>
      <c r="CA13" s="238"/>
      <c r="CB13" s="238"/>
      <c r="CC13" s="238"/>
      <c r="CD13" s="238"/>
      <c r="CE13" s="238"/>
      <c r="CF13" s="238"/>
      <c r="CG13" s="238"/>
      <c r="CH13" s="238"/>
      <c r="CI13" s="238"/>
      <c r="CJ13" s="238"/>
      <c r="CK13" s="238"/>
      <c r="CL13" s="238"/>
      <c r="CM13" s="238"/>
      <c r="CN13" s="238"/>
      <c r="CO13" s="238"/>
      <c r="CP13" s="238"/>
      <c r="CQ13" s="238"/>
      <c r="CR13" s="238"/>
      <c r="CS13" s="238"/>
      <c r="CT13" s="238"/>
      <c r="CU13" s="238"/>
      <c r="CV13" s="238"/>
      <c r="CW13" s="238"/>
      <c r="CX13" s="238"/>
      <c r="CY13" s="238"/>
      <c r="CZ13" s="238"/>
    </row>
    <row r="14" s="133" customFormat="true" ht="15" customHeight="true" x14ac:dyDescent="0.2">
      <c r="A14" s="118" t="s">
        <v>95</v>
      </c>
      <c r="B14" s="235"/>
      <c r="C14" s="1243" t="s">
        <v>114</v>
      </c>
      <c r="D14" s="1244"/>
      <c r="E14" s="1244"/>
      <c r="F14" s="1244"/>
      <c r="G14" s="1245"/>
      <c r="H14" s="1246" t="s">
        <v>38</v>
      </c>
      <c r="I14" s="1247"/>
      <c r="J14" s="1247"/>
      <c r="K14" s="1247"/>
      <c r="L14" s="1248"/>
      <c r="M14" s="1249" t="s">
        <v>37</v>
      </c>
      <c r="N14" s="1250"/>
      <c r="O14" s="1250"/>
      <c r="P14" s="1250"/>
      <c r="Q14" s="1251"/>
      <c r="R14" s="768" t="s">
        <v>140</v>
      </c>
      <c r="S14" s="479"/>
      <c r="T14" s="479"/>
      <c r="U14" s="479"/>
      <c r="V14" s="479"/>
      <c r="W14" s="479"/>
      <c r="X14" s="479"/>
      <c r="Y14" s="480"/>
      <c r="Z14" s="466"/>
      <c r="AA14" s="466"/>
      <c r="AB14" s="466"/>
      <c r="AC14" s="466"/>
      <c r="AD14" s="466"/>
      <c r="AE14" s="466"/>
      <c r="AF14" s="466"/>
      <c r="AG14" s="466"/>
      <c r="AH14" s="853"/>
      <c r="AI14" s="853"/>
      <c r="AJ14" s="853"/>
      <c r="AK14" s="853"/>
      <c r="AL14" s="853"/>
      <c r="AM14" s="853"/>
      <c r="AN14" s="853"/>
      <c r="AO14" s="853"/>
      <c r="AP14" s="853"/>
      <c r="AQ14" s="853"/>
      <c r="AR14" s="853"/>
      <c r="AS14" s="853"/>
      <c r="AT14" s="853"/>
      <c r="AU14" s="853"/>
      <c r="AV14" s="853"/>
      <c r="AW14" s="853"/>
      <c r="AX14" s="853"/>
      <c r="AY14" s="853"/>
      <c r="AZ14" s="242"/>
      <c r="BA14" s="244" t="s">
        <v>130</v>
      </c>
      <c r="BB14" s="118" t="s">
        <v>95</v>
      </c>
      <c r="BC14" s="1252" t="s">
        <v>114</v>
      </c>
      <c r="BD14" s="1253"/>
      <c r="BE14" s="1253"/>
      <c r="BF14" s="1253"/>
      <c r="BG14" s="1254"/>
      <c r="BH14" s="1255" t="s">
        <v>38</v>
      </c>
      <c r="BI14" s="1253"/>
      <c r="BJ14" s="1253"/>
      <c r="BK14" s="1253"/>
      <c r="BL14" s="1254"/>
      <c r="BM14" s="1255" t="s">
        <v>37</v>
      </c>
      <c r="BN14" s="1253"/>
      <c r="BO14" s="1253"/>
      <c r="BP14" s="1253"/>
      <c r="BQ14" s="1254"/>
      <c r="BR14" s="782" t="s">
        <v>140</v>
      </c>
      <c r="BS14" s="485"/>
      <c r="BT14" s="485"/>
      <c r="BU14" s="485"/>
      <c r="BV14" s="485"/>
      <c r="BW14" s="485"/>
      <c r="BX14" s="485"/>
      <c r="BY14" s="486"/>
      <c r="BZ14" s="463"/>
      <c r="CA14" s="463"/>
      <c r="CB14" s="463"/>
      <c r="CC14" s="463"/>
      <c r="CD14" s="463"/>
      <c r="CE14" s="463"/>
      <c r="CF14" s="463"/>
      <c r="CG14" s="463"/>
      <c r="CH14" s="242"/>
      <c r="CI14" s="242"/>
      <c r="CJ14" s="242"/>
      <c r="CK14" s="242"/>
      <c r="CL14" s="242"/>
      <c r="CM14" s="242"/>
      <c r="CN14" s="242"/>
      <c r="CO14" s="242"/>
      <c r="CP14" s="242"/>
      <c r="CQ14" s="242"/>
      <c r="CR14" s="242"/>
      <c r="CS14" s="242"/>
      <c r="CT14" s="242"/>
      <c r="CU14" s="242"/>
      <c r="CV14" s="242"/>
      <c r="CW14" s="242"/>
      <c r="CX14" s="242"/>
      <c r="CY14" s="242"/>
      <c r="CZ14" s="242"/>
    </row>
    <row r="15" s="133" customFormat="true" ht="24" x14ac:dyDescent="0.2">
      <c r="A15" s="204" t="s">
        <v>86</v>
      </c>
      <c r="B15" s="278"/>
      <c r="C15" s="403" t="s">
        <v>0</v>
      </c>
      <c r="D15" s="404" t="s">
        <v>1</v>
      </c>
      <c r="E15" s="404" t="s">
        <v>2</v>
      </c>
      <c r="F15" s="404" t="s">
        <v>3</v>
      </c>
      <c r="G15" s="405" t="s">
        <v>4</v>
      </c>
      <c r="H15" s="309" t="s">
        <v>0</v>
      </c>
      <c r="I15" s="308" t="s">
        <v>1</v>
      </c>
      <c r="J15" s="308" t="s">
        <v>2</v>
      </c>
      <c r="K15" s="308" t="s">
        <v>3</v>
      </c>
      <c r="L15" s="310" t="s">
        <v>4</v>
      </c>
      <c r="M15" s="311" t="s">
        <v>0</v>
      </c>
      <c r="N15" s="308" t="s">
        <v>1</v>
      </c>
      <c r="O15" s="308" t="s">
        <v>2</v>
      </c>
      <c r="P15" s="308" t="s">
        <v>3</v>
      </c>
      <c r="Q15" s="310" t="s">
        <v>4</v>
      </c>
      <c r="R15" s="311" t="s">
        <v>155</v>
      </c>
      <c r="S15" s="308" t="s">
        <v>156</v>
      </c>
      <c r="T15" s="308" t="s">
        <v>157</v>
      </c>
      <c r="U15" s="308" t="s">
        <v>158</v>
      </c>
      <c r="V15" s="308" t="s">
        <v>159</v>
      </c>
      <c r="W15" s="308" t="s">
        <v>160</v>
      </c>
      <c r="X15" s="308" t="s">
        <v>161</v>
      </c>
      <c r="Y15" s="308" t="s">
        <v>162</v>
      </c>
      <c r="Z15" s="308" t="s">
        <v>163</v>
      </c>
      <c r="AA15" s="308" t="s">
        <v>164</v>
      </c>
      <c r="AB15" s="308" t="s">
        <v>165</v>
      </c>
      <c r="AC15" s="308" t="s">
        <v>166</v>
      </c>
      <c r="AD15" s="308" t="s">
        <v>167</v>
      </c>
      <c r="AE15" s="308" t="s">
        <v>168</v>
      </c>
      <c r="AF15" s="308" t="s">
        <v>169</v>
      </c>
      <c r="AG15" s="846" t="s">
        <v>170</v>
      </c>
      <c r="AH15" s="854"/>
      <c r="AI15" s="854"/>
      <c r="AJ15" s="854"/>
      <c r="AK15" s="854"/>
      <c r="AL15" s="854"/>
      <c r="AM15" s="854"/>
      <c r="AN15" s="854"/>
      <c r="AO15" s="854"/>
      <c r="AP15" s="854"/>
      <c r="AQ15" s="854"/>
      <c r="AR15" s="854"/>
      <c r="AS15" s="854"/>
      <c r="AT15" s="854"/>
      <c r="AU15" s="854"/>
      <c r="AV15" s="854"/>
      <c r="AW15" s="854"/>
      <c r="AX15" s="854"/>
      <c r="AY15" s="854"/>
      <c r="AZ15" s="242"/>
      <c r="BA15" s="217" t="s">
        <v>119</v>
      </c>
      <c r="BB15" s="216"/>
      <c r="BC15" s="482" t="s">
        <v>0</v>
      </c>
      <c r="BD15" s="183" t="s">
        <v>1</v>
      </c>
      <c r="BE15" s="183" t="s">
        <v>2</v>
      </c>
      <c r="BF15" s="183" t="s">
        <v>3</v>
      </c>
      <c r="BG15" s="483" t="s">
        <v>4</v>
      </c>
      <c r="BH15" s="484" t="s">
        <v>0</v>
      </c>
      <c r="BI15" s="183" t="s">
        <v>1</v>
      </c>
      <c r="BJ15" s="183" t="s">
        <v>2</v>
      </c>
      <c r="BK15" s="183" t="s">
        <v>3</v>
      </c>
      <c r="BL15" s="483" t="s">
        <v>4</v>
      </c>
      <c r="BM15" s="484" t="s">
        <v>0</v>
      </c>
      <c r="BN15" s="183" t="s">
        <v>1</v>
      </c>
      <c r="BO15" s="183" t="s">
        <v>2</v>
      </c>
      <c r="BP15" s="183" t="s">
        <v>3</v>
      </c>
      <c r="BQ15" s="483" t="s">
        <v>4</v>
      </c>
      <c r="BR15" s="484" t="s">
        <v>155</v>
      </c>
      <c r="BS15" s="183" t="s">
        <v>156</v>
      </c>
      <c r="BT15" s="183" t="s">
        <v>157</v>
      </c>
      <c r="BU15" s="183" t="s">
        <v>158</v>
      </c>
      <c r="BV15" s="183" t="s">
        <v>159</v>
      </c>
      <c r="BW15" s="183" t="s">
        <v>160</v>
      </c>
      <c r="BX15" s="183" t="s">
        <v>161</v>
      </c>
      <c r="BY15" s="184" t="s">
        <v>162</v>
      </c>
      <c r="BZ15" s="184" t="s">
        <v>163</v>
      </c>
      <c r="CA15" s="184" t="s">
        <v>164</v>
      </c>
      <c r="CB15" s="184" t="s">
        <v>165</v>
      </c>
      <c r="CC15" s="184" t="s">
        <v>166</v>
      </c>
      <c r="CD15" s="184" t="s">
        <v>167</v>
      </c>
      <c r="CE15" s="184" t="s">
        <v>168</v>
      </c>
      <c r="CF15" s="184" t="s">
        <v>169</v>
      </c>
      <c r="CG15" s="184" t="s">
        <v>170</v>
      </c>
      <c r="CH15" s="890"/>
      <c r="CI15" s="890"/>
      <c r="CJ15" s="890"/>
      <c r="CK15" s="890"/>
      <c r="CL15" s="890"/>
      <c r="CM15" s="890"/>
      <c r="CN15" s="890"/>
      <c r="CO15" s="890"/>
      <c r="CP15" s="890"/>
      <c r="CQ15" s="890"/>
      <c r="CR15" s="890"/>
      <c r="CS15" s="890"/>
      <c r="CT15" s="890"/>
      <c r="CU15" s="890"/>
      <c r="CV15" s="890"/>
      <c r="CW15" s="890"/>
      <c r="CX15" s="890"/>
      <c r="CY15" s="890"/>
      <c r="CZ15" s="890"/>
    </row>
    <row r="16" s="133" customFormat="true" ht="15" customHeight="true" x14ac:dyDescent="0.2">
      <c r="A16" s="1271" t="s">
        <v>13</v>
      </c>
      <c r="B16" s="288" t="s">
        <v>14</v>
      </c>
      <c r="C16" s="548">
        <v>96.634299985064942</v>
      </c>
      <c r="D16" s="567">
        <v>96.378906339135767</v>
      </c>
      <c r="E16" s="567">
        <v>98.87404336924881</v>
      </c>
      <c r="F16" s="567">
        <v>99.038764385946351</v>
      </c>
      <c r="G16" s="587">
        <v>98.216902525657289</v>
      </c>
      <c r="H16" s="605">
        <v>96.941479678473641</v>
      </c>
      <c r="I16" s="567">
        <v>99.192248373706676</v>
      </c>
      <c r="J16" s="567">
        <v>99.642844170972907</v>
      </c>
      <c r="K16" s="567">
        <v>99.857579675191261</v>
      </c>
      <c r="L16" s="624">
        <v>99.112728452234336</v>
      </c>
      <c r="M16" s="638">
        <v>92.694591664161763</v>
      </c>
      <c r="N16" s="567">
        <v>94.326125548337387</v>
      </c>
      <c r="O16" s="567">
        <v>94.789404805969326</v>
      </c>
      <c r="P16" s="567">
        <v>96.799595291385771</v>
      </c>
      <c r="Q16" s="624">
        <v>98.829670336849219</v>
      </c>
      <c r="R16" s="638">
        <v>96.631086240532312</v>
      </c>
      <c r="S16" s="567">
        <v>99.656439511877863</v>
      </c>
      <c r="T16" s="567">
        <v>99.348085241073221</v>
      </c>
      <c r="U16" s="567">
        <v>98.161770577286575</v>
      </c>
      <c r="V16" s="567">
        <v>94.040154343216571</v>
      </c>
      <c r="W16" s="567">
        <v>97.561454417965308</v>
      </c>
      <c r="X16" s="567">
        <v>94.434906000630093</v>
      </c>
      <c r="Y16" s="653">
        <v>100</v>
      </c>
      <c r="Z16" s="653">
        <v>99.741565174348437</v>
      </c>
      <c r="AA16" s="653">
        <v>94.413506191090079</v>
      </c>
      <c r="AB16" s="653">
        <v>99.699507705995046</v>
      </c>
      <c r="AC16" s="653">
        <v>99.944571060632427</v>
      </c>
      <c r="AD16" s="653">
        <v>97.760597116703408</v>
      </c>
      <c r="AE16" s="653">
        <v>98.568951320064386</v>
      </c>
      <c r="AF16" s="653">
        <v>96.277089506904019</v>
      </c>
      <c r="AG16" s="653">
        <v>98.382630608135244</v>
      </c>
      <c r="AH16" s="855"/>
      <c r="AI16" s="855"/>
      <c r="AJ16" s="855"/>
      <c r="AK16" s="855"/>
      <c r="AL16" s="855"/>
      <c r="AM16" s="855"/>
      <c r="AN16" s="855"/>
      <c r="AO16" s="855"/>
      <c r="AP16" s="855"/>
      <c r="AQ16" s="855"/>
      <c r="AR16" s="855"/>
      <c r="AS16" s="855"/>
      <c r="AT16" s="855"/>
      <c r="AU16" s="855"/>
      <c r="AV16" s="855"/>
      <c r="AW16" s="855"/>
      <c r="AX16" s="855"/>
      <c r="AY16" s="855"/>
      <c r="AZ16" s="256"/>
      <c r="BA16" s="1273" t="s">
        <v>13</v>
      </c>
      <c r="BB16" s="164" t="s">
        <v>14</v>
      </c>
      <c r="BC16" s="671">
        <v>7657.1595578537772</v>
      </c>
      <c r="BD16" s="688">
        <v>5556.9905351266689</v>
      </c>
      <c r="BE16" s="688">
        <v>5553.9096605247223</v>
      </c>
      <c r="BF16" s="688">
        <v>6175.6744214847404</v>
      </c>
      <c r="BG16" s="706">
        <v>6777.8885646124418</v>
      </c>
      <c r="BH16" s="724">
        <v>3396.2977747855643</v>
      </c>
      <c r="BI16" s="688">
        <v>3473.121439498364</v>
      </c>
      <c r="BJ16" s="688">
        <v>4011.4173759337059</v>
      </c>
      <c r="BK16" s="688">
        <v>4554.4368104475516</v>
      </c>
      <c r="BL16" s="706">
        <v>4829.8566049546571</v>
      </c>
      <c r="BM16" s="724">
        <v>2152.3560747599927</v>
      </c>
      <c r="BN16" s="688">
        <v>1898.7787134379435</v>
      </c>
      <c r="BO16" s="688">
        <v>2288.9685940256823</v>
      </c>
      <c r="BP16" s="688">
        <v>2446.109765868775</v>
      </c>
      <c r="BQ16" s="706">
        <v>2670.2795858901468</v>
      </c>
      <c r="BR16" s="724">
        <v>1275.7259693071767</v>
      </c>
      <c r="BS16" s="688">
        <v>3020.8787777220996</v>
      </c>
      <c r="BT16" s="688">
        <v>1454.5591333791219</v>
      </c>
      <c r="BU16" s="688">
        <v>1205.577571374926</v>
      </c>
      <c r="BV16" s="688">
        <v>2073.5075207063355</v>
      </c>
      <c r="BW16" s="688">
        <v>1322.8120745541225</v>
      </c>
      <c r="BX16" s="688">
        <v>2900.4011469358629</v>
      </c>
      <c r="BY16" s="742">
        <v>236.14116952329084</v>
      </c>
      <c r="BZ16" s="742">
        <v>4925.1489647443868</v>
      </c>
      <c r="CA16" s="742">
        <v>1298.4161073296559</v>
      </c>
      <c r="CB16" s="742">
        <v>2531.1701950962147</v>
      </c>
      <c r="CC16" s="742">
        <v>1129.2779619744533</v>
      </c>
      <c r="CD16" s="742">
        <v>1544.3684636381479</v>
      </c>
      <c r="CE16" s="742">
        <v>1580.7489120115843</v>
      </c>
      <c r="CF16" s="742">
        <v>2576.4918378006118</v>
      </c>
      <c r="CG16" s="742">
        <v>2646.3969335043998</v>
      </c>
      <c r="CH16" s="891"/>
      <c r="CI16" s="891"/>
      <c r="CJ16" s="891"/>
      <c r="CK16" s="891"/>
      <c r="CL16" s="891"/>
      <c r="CM16" s="891"/>
      <c r="CN16" s="891"/>
      <c r="CO16" s="891"/>
      <c r="CP16" s="891"/>
      <c r="CQ16" s="891"/>
      <c r="CR16" s="891"/>
      <c r="CS16" s="891"/>
      <c r="CT16" s="891"/>
      <c r="CU16" s="891"/>
      <c r="CV16" s="891"/>
      <c r="CW16" s="891"/>
      <c r="CX16" s="891"/>
      <c r="CY16" s="891"/>
      <c r="CZ16" s="892"/>
    </row>
    <row r="17" s="133" customFormat="true" ht="15" customHeight="true" x14ac:dyDescent="0.2">
      <c r="A17" s="1272"/>
      <c r="B17" s="289" t="s">
        <v>51</v>
      </c>
      <c r="C17" s="549">
        <v>3.3657000149350935</v>
      </c>
      <c r="D17" s="568">
        <v>3.6210936608642261</v>
      </c>
      <c r="E17" s="568">
        <v>1.1259566307511677</v>
      </c>
      <c r="F17" s="568">
        <v>0.9612356140536078</v>
      </c>
      <c r="G17" s="588">
        <v>1.7830974743427659</v>
      </c>
      <c r="H17" s="606">
        <v>3.0585203215263288</v>
      </c>
      <c r="I17" s="568">
        <v>0.80775162629331698</v>
      </c>
      <c r="J17" s="568">
        <v>0.35715582902709442</v>
      </c>
      <c r="K17" s="568">
        <v>0.14242032480871192</v>
      </c>
      <c r="L17" s="625">
        <v>0.8872715477657056</v>
      </c>
      <c r="M17" s="639">
        <v>7.3054083358382638</v>
      </c>
      <c r="N17" s="568">
        <v>5.6738744516625852</v>
      </c>
      <c r="O17" s="568">
        <v>5.2105951940305939</v>
      </c>
      <c r="P17" s="568">
        <v>3.2004047086142671</v>
      </c>
      <c r="Q17" s="625">
        <v>1.1703296631507631</v>
      </c>
      <c r="R17" s="639">
        <v>3.3689137594675658</v>
      </c>
      <c r="S17" s="568">
        <v>0.34356048812213952</v>
      </c>
      <c r="T17" s="568">
        <v>0.65191475892679052</v>
      </c>
      <c r="U17" s="568">
        <v>1.8382294227134242</v>
      </c>
      <c r="V17" s="568">
        <v>5.9598456567834512</v>
      </c>
      <c r="W17" s="568">
        <v>2.43854558203468</v>
      </c>
      <c r="X17" s="568">
        <v>5.565093999369914</v>
      </c>
      <c r="Y17" s="654">
        <v>0</v>
      </c>
      <c r="Z17" s="654">
        <v>0.25843482565159681</v>
      </c>
      <c r="AA17" s="654">
        <v>5.586493808909883</v>
      </c>
      <c r="AB17" s="654">
        <v>0.30049229400493294</v>
      </c>
      <c r="AC17" s="654">
        <v>5.5428939367575501E-2</v>
      </c>
      <c r="AD17" s="654">
        <v>2.2394028832965787</v>
      </c>
      <c r="AE17" s="654">
        <v>1.4310486799356088</v>
      </c>
      <c r="AF17" s="654">
        <v>3.7229104930959775</v>
      </c>
      <c r="AG17" s="654">
        <v>1.6173693918647623</v>
      </c>
      <c r="AH17" s="856"/>
      <c r="AI17" s="856"/>
      <c r="AJ17" s="856"/>
      <c r="AK17" s="856"/>
      <c r="AL17" s="856"/>
      <c r="AM17" s="856"/>
      <c r="AN17" s="856"/>
      <c r="AO17" s="856"/>
      <c r="AP17" s="856"/>
      <c r="AQ17" s="856"/>
      <c r="AR17" s="856"/>
      <c r="AS17" s="856"/>
      <c r="AT17" s="856"/>
      <c r="AU17" s="856"/>
      <c r="AV17" s="856"/>
      <c r="AW17" s="856"/>
      <c r="AX17" s="856"/>
      <c r="AY17" s="856"/>
      <c r="AZ17" s="253"/>
      <c r="BA17" s="1274"/>
      <c r="BB17" s="165" t="s">
        <v>51</v>
      </c>
      <c r="BC17" s="672">
        <v>266.69311044020526</v>
      </c>
      <c r="BD17" s="689">
        <v>208.78409980523674</v>
      </c>
      <c r="BE17" s="689">
        <v>63.246745007756914</v>
      </c>
      <c r="BF17" s="689">
        <v>59.938936350193444</v>
      </c>
      <c r="BG17" s="707">
        <v>123.05046962542947</v>
      </c>
      <c r="BH17" s="725">
        <v>107.15377768720947</v>
      </c>
      <c r="BI17" s="689">
        <v>28.282648463613555</v>
      </c>
      <c r="BJ17" s="689">
        <v>14.378364150434964</v>
      </c>
      <c r="BK17" s="689">
        <v>6.4956948884055929</v>
      </c>
      <c r="BL17" s="707">
        <v>43.237578182804306</v>
      </c>
      <c r="BM17" s="725">
        <v>169.63060873294768</v>
      </c>
      <c r="BN17" s="689">
        <v>114.2147201415101</v>
      </c>
      <c r="BO17" s="689">
        <v>125.82512549510272</v>
      </c>
      <c r="BP17" s="689">
        <v>80.873697755742938</v>
      </c>
      <c r="BQ17" s="707">
        <v>31.621145731050369</v>
      </c>
      <c r="BR17" s="725">
        <v>44.4764820361329</v>
      </c>
      <c r="BS17" s="689">
        <v>10.414325381435253</v>
      </c>
      <c r="BT17" s="689">
        <v>9.5447090347100101</v>
      </c>
      <c r="BU17" s="689">
        <v>22.576285554262068</v>
      </c>
      <c r="BV17" s="689">
        <v>131.40966088260026</v>
      </c>
      <c r="BW17" s="689">
        <v>33.063647518482327</v>
      </c>
      <c r="BX17" s="689">
        <v>170.92202133891774</v>
      </c>
      <c r="BY17" s="743">
        <v>0</v>
      </c>
      <c r="BZ17" s="743">
        <v>12.761279731142668</v>
      </c>
      <c r="CA17" s="743">
        <v>76.827922588797193</v>
      </c>
      <c r="CB17" s="743">
        <v>7.6288956278932512</v>
      </c>
      <c r="CC17" s="743">
        <v>0.6262939449252074</v>
      </c>
      <c r="CD17" s="743">
        <v>35.376862379584033</v>
      </c>
      <c r="CE17" s="743">
        <v>22.949707930831519</v>
      </c>
      <c r="CF17" s="743">
        <v>99.629606040762084</v>
      </c>
      <c r="CG17" s="743">
        <v>43.505661238345191</v>
      </c>
      <c r="CH17" s="893"/>
      <c r="CI17" s="893"/>
      <c r="CJ17" s="893"/>
      <c r="CK17" s="893"/>
      <c r="CL17" s="893"/>
      <c r="CM17" s="893"/>
      <c r="CN17" s="893"/>
      <c r="CO17" s="893"/>
      <c r="CP17" s="893"/>
      <c r="CQ17" s="893"/>
      <c r="CR17" s="893"/>
      <c r="CS17" s="893"/>
      <c r="CT17" s="893"/>
      <c r="CU17" s="893"/>
      <c r="CV17" s="893"/>
      <c r="CW17" s="893"/>
      <c r="CX17" s="893"/>
      <c r="CY17" s="893"/>
      <c r="CZ17" s="894"/>
    </row>
    <row r="18" s="133" customFormat="true" ht="15" customHeight="true" x14ac:dyDescent="0.2">
      <c r="A18" s="1272" t="s">
        <v>60</v>
      </c>
      <c r="B18" s="289" t="s">
        <v>15</v>
      </c>
      <c r="C18" s="549">
        <v>95.6091925444737</v>
      </c>
      <c r="D18" s="568">
        <v>95.69711021072807</v>
      </c>
      <c r="E18" s="568">
        <v>98.055376018887827</v>
      </c>
      <c r="F18" s="568">
        <v>98.895612713250969</v>
      </c>
      <c r="G18" s="588">
        <v>97.623808188569257</v>
      </c>
      <c r="H18" s="606">
        <v>96.311664325476798</v>
      </c>
      <c r="I18" s="568">
        <v>98.746276785280969</v>
      </c>
      <c r="J18" s="568">
        <v>98.945874460272535</v>
      </c>
      <c r="K18" s="568">
        <v>99.686423177511173</v>
      </c>
      <c r="L18" s="625">
        <v>99.112728452234336</v>
      </c>
      <c r="M18" s="639">
        <v>90.745462269010758</v>
      </c>
      <c r="N18" s="568">
        <v>92.825053314012379</v>
      </c>
      <c r="O18" s="568">
        <v>92.41408007343469</v>
      </c>
      <c r="P18" s="568">
        <v>96.329995221725113</v>
      </c>
      <c r="Q18" s="625">
        <v>98.829594203332974</v>
      </c>
      <c r="R18" s="639">
        <v>96.62631974665706</v>
      </c>
      <c r="S18" s="568">
        <v>99.609963461285616</v>
      </c>
      <c r="T18" s="568">
        <v>98.541301006324687</v>
      </c>
      <c r="U18" s="568">
        <v>97.525905811700127</v>
      </c>
      <c r="V18" s="568">
        <v>92.859823301140594</v>
      </c>
      <c r="W18" s="568">
        <v>97.469471374908522</v>
      </c>
      <c r="X18" s="568">
        <v>92.953192976706831</v>
      </c>
      <c r="Y18" s="654">
        <v>100</v>
      </c>
      <c r="Z18" s="654">
        <v>99.723920499852213</v>
      </c>
      <c r="AA18" s="654">
        <v>93.504455447566556</v>
      </c>
      <c r="AB18" s="654">
        <v>99.69939402831794</v>
      </c>
      <c r="AC18" s="654">
        <v>99.863818836923329</v>
      </c>
      <c r="AD18" s="654">
        <v>97.552249165884703</v>
      </c>
      <c r="AE18" s="654">
        <v>97.761524009118745</v>
      </c>
      <c r="AF18" s="654">
        <v>94.232689405438734</v>
      </c>
      <c r="AG18" s="654">
        <v>96.934284496848562</v>
      </c>
      <c r="AH18" s="856"/>
      <c r="AI18" s="856"/>
      <c r="AJ18" s="856"/>
      <c r="AK18" s="856"/>
      <c r="AL18" s="856"/>
      <c r="AM18" s="856"/>
      <c r="AN18" s="856"/>
      <c r="AO18" s="856"/>
      <c r="AP18" s="856"/>
      <c r="AQ18" s="856"/>
      <c r="AR18" s="856"/>
      <c r="AS18" s="856"/>
      <c r="AT18" s="856"/>
      <c r="AU18" s="856"/>
      <c r="AV18" s="856"/>
      <c r="AW18" s="856"/>
      <c r="AX18" s="856"/>
      <c r="AY18" s="856"/>
      <c r="AZ18" s="253"/>
      <c r="BA18" s="1274" t="s">
        <v>60</v>
      </c>
      <c r="BB18" s="165" t="s">
        <v>15</v>
      </c>
      <c r="BC18" s="672">
        <v>7548.2372458689269</v>
      </c>
      <c r="BD18" s="689">
        <v>5465.7222047932473</v>
      </c>
      <c r="BE18" s="689">
        <v>5483.2610797952293</v>
      </c>
      <c r="BF18" s="689">
        <v>6157.9504841673697</v>
      </c>
      <c r="BG18" s="707">
        <v>6731.7753184033045</v>
      </c>
      <c r="BH18" s="725">
        <v>3350.1821865262291</v>
      </c>
      <c r="BI18" s="689">
        <v>3442.8721191770528</v>
      </c>
      <c r="BJ18" s="689">
        <v>3970.5299273843807</v>
      </c>
      <c r="BK18" s="689">
        <v>4542.0981645243464</v>
      </c>
      <c r="BL18" s="707">
        <v>4829.8566049546571</v>
      </c>
      <c r="BM18" s="725">
        <v>2094.6031721626364</v>
      </c>
      <c r="BN18" s="689">
        <v>1838.3222197526031</v>
      </c>
      <c r="BO18" s="689">
        <v>2216.7711698075186</v>
      </c>
      <c r="BP18" s="689">
        <v>2431.606938303451</v>
      </c>
      <c r="BQ18" s="707">
        <v>2670.1038304352292</v>
      </c>
      <c r="BR18" s="725">
        <v>1273.8607252929623</v>
      </c>
      <c r="BS18" s="689">
        <v>3000.5752057854984</v>
      </c>
      <c r="BT18" s="689">
        <v>1437.5234492616019</v>
      </c>
      <c r="BU18" s="689">
        <v>1197.7681737315224</v>
      </c>
      <c r="BV18" s="689">
        <v>2007.6692871628297</v>
      </c>
      <c r="BW18" s="689">
        <v>1321.564898804892</v>
      </c>
      <c r="BX18" s="689">
        <v>2854.892951544763</v>
      </c>
      <c r="BY18" s="743">
        <v>236.14116952329084</v>
      </c>
      <c r="BZ18" s="743">
        <v>4924.277686554834</v>
      </c>
      <c r="CA18" s="743">
        <v>1283.3832450669752</v>
      </c>
      <c r="CB18" s="743">
        <v>2530.2101184159555</v>
      </c>
      <c r="CC18" s="743">
        <v>1125.6431206323459</v>
      </c>
      <c r="CD18" s="743">
        <v>1541.0770966232358</v>
      </c>
      <c r="CE18" s="743">
        <v>1567.8002113689108</v>
      </c>
      <c r="CF18" s="743">
        <v>2483.1318295558158</v>
      </c>
      <c r="CG18" s="743">
        <v>2601.42716370268</v>
      </c>
      <c r="CH18" s="893"/>
      <c r="CI18" s="893"/>
      <c r="CJ18" s="893"/>
      <c r="CK18" s="893"/>
      <c r="CL18" s="893"/>
      <c r="CM18" s="893"/>
      <c r="CN18" s="893"/>
      <c r="CO18" s="893"/>
      <c r="CP18" s="893"/>
      <c r="CQ18" s="893"/>
      <c r="CR18" s="893"/>
      <c r="CS18" s="893"/>
      <c r="CT18" s="893"/>
      <c r="CU18" s="893"/>
      <c r="CV18" s="893"/>
      <c r="CW18" s="893"/>
      <c r="CX18" s="893"/>
      <c r="CY18" s="893"/>
      <c r="CZ18" s="894"/>
    </row>
    <row r="19" s="133" customFormat="true" ht="15" customHeight="true" x14ac:dyDescent="0.2">
      <c r="A19" s="1272"/>
      <c r="B19" s="289" t="s">
        <v>16</v>
      </c>
      <c r="C19" s="549">
        <v>1.0127587647121592</v>
      </c>
      <c r="D19" s="568">
        <v>0.64737378229534237</v>
      </c>
      <c r="E19" s="568">
        <v>0.81360299315331908</v>
      </c>
      <c r="F19" s="568">
        <v>0.14177840397646493</v>
      </c>
      <c r="G19" s="588">
        <v>0.5917211664605061</v>
      </c>
      <c r="H19" s="606">
        <v>0.6078588248393112</v>
      </c>
      <c r="I19" s="568">
        <v>0.44253821082283129</v>
      </c>
      <c r="J19" s="568">
        <v>0.6958157321723365</v>
      </c>
      <c r="K19" s="568">
        <v>0.17101438415691433</v>
      </c>
      <c r="L19" s="625">
        <v>0</v>
      </c>
      <c r="M19" s="639">
        <v>1.9055523914169203</v>
      </c>
      <c r="N19" s="568">
        <v>1.4077382105291725</v>
      </c>
      <c r="O19" s="568">
        <v>2.3404469697132906</v>
      </c>
      <c r="P19" s="568">
        <v>0.46613050252148575</v>
      </c>
      <c r="Q19" s="625">
        <v>0</v>
      </c>
      <c r="R19" s="639">
        <v>0</v>
      </c>
      <c r="S19" s="568">
        <v>4.4312635937810603E-2</v>
      </c>
      <c r="T19" s="568">
        <v>0.80441537382184203</v>
      </c>
      <c r="U19" s="568">
        <v>0.63586476558642058</v>
      </c>
      <c r="V19" s="568">
        <v>1.0621448399044835</v>
      </c>
      <c r="W19" s="568">
        <v>9.1983043056785369E-2</v>
      </c>
      <c r="X19" s="568">
        <v>1.481713023923261</v>
      </c>
      <c r="Y19" s="654">
        <v>0</v>
      </c>
      <c r="Z19" s="654">
        <v>1.7644674496211668E-2</v>
      </c>
      <c r="AA19" s="654">
        <v>0.89803259141482183</v>
      </c>
      <c r="AB19" s="654">
        <v>0</v>
      </c>
      <c r="AC19" s="654">
        <v>8.0618166325497856E-2</v>
      </c>
      <c r="AD19" s="654">
        <v>0.20834795081870319</v>
      </c>
      <c r="AE19" s="654">
        <v>0.80742731094565778</v>
      </c>
      <c r="AF19" s="654">
        <v>1.9864538515244914</v>
      </c>
      <c r="AG19" s="654">
        <v>1.4446091341002134</v>
      </c>
      <c r="AH19" s="856"/>
      <c r="AI19" s="856"/>
      <c r="AJ19" s="856"/>
      <c r="AK19" s="856"/>
      <c r="AL19" s="856"/>
      <c r="AM19" s="856"/>
      <c r="AN19" s="856"/>
      <c r="AO19" s="856"/>
      <c r="AP19" s="856"/>
      <c r="AQ19" s="856"/>
      <c r="AR19" s="856"/>
      <c r="AS19" s="856"/>
      <c r="AT19" s="856"/>
      <c r="AU19" s="856"/>
      <c r="AV19" s="856"/>
      <c r="AW19" s="856"/>
      <c r="AX19" s="856"/>
      <c r="AY19" s="856"/>
      <c r="AZ19" s="253"/>
      <c r="BA19" s="1274"/>
      <c r="BB19" s="165" t="s">
        <v>16</v>
      </c>
      <c r="BC19" s="672">
        <v>79.956155108459683</v>
      </c>
      <c r="BD19" s="689">
        <v>36.974630152373983</v>
      </c>
      <c r="BE19" s="689">
        <v>45.496716323877692</v>
      </c>
      <c r="BF19" s="689">
        <v>8.8281407785278603</v>
      </c>
      <c r="BG19" s="707">
        <v>40.802894474895673</v>
      </c>
      <c r="BH19" s="725">
        <v>21.144248945978809</v>
      </c>
      <c r="BI19" s="689">
        <v>15.429467492991385</v>
      </c>
      <c r="BJ19" s="689">
        <v>27.921903804533091</v>
      </c>
      <c r="BK19" s="689">
        <v>7.7920753461401819</v>
      </c>
      <c r="BL19" s="707">
        <v>0</v>
      </c>
      <c r="BM19" s="725">
        <v>43.984304933636544</v>
      </c>
      <c r="BN19" s="689">
        <v>27.879072940105637</v>
      </c>
      <c r="BO19" s="689">
        <v>56.141178517397819</v>
      </c>
      <c r="BP19" s="689">
        <v>11.766284857351421</v>
      </c>
      <c r="BQ19" s="707">
        <v>0</v>
      </c>
      <c r="BR19" s="725">
        <v>0</v>
      </c>
      <c r="BS19" s="689">
        <v>1.3348403320082678</v>
      </c>
      <c r="BT19" s="689">
        <v>11.734835556323901</v>
      </c>
      <c r="BU19" s="689">
        <v>7.8093976434033658</v>
      </c>
      <c r="BV19" s="689">
        <v>22.964027905580991</v>
      </c>
      <c r="BW19" s="689">
        <v>1.2471757492305438</v>
      </c>
      <c r="BX19" s="689">
        <v>45.508195391099953</v>
      </c>
      <c r="BY19" s="743">
        <v>0</v>
      </c>
      <c r="BZ19" s="743">
        <v>0.87127818955279668</v>
      </c>
      <c r="CA19" s="743">
        <v>12.325829564262257</v>
      </c>
      <c r="CB19" s="743">
        <v>0</v>
      </c>
      <c r="CC19" s="743">
        <v>0.90871033552682756</v>
      </c>
      <c r="CD19" s="743">
        <v>3.2913670149121872</v>
      </c>
      <c r="CE19" s="743">
        <v>12.948700642673671</v>
      </c>
      <c r="CF19" s="743">
        <v>52.345176793601269</v>
      </c>
      <c r="CG19" s="743">
        <v>38.769001719958858</v>
      </c>
      <c r="CH19" s="893"/>
      <c r="CI19" s="893"/>
      <c r="CJ19" s="893"/>
      <c r="CK19" s="893"/>
      <c r="CL19" s="893"/>
      <c r="CM19" s="893"/>
      <c r="CN19" s="893"/>
      <c r="CO19" s="893"/>
      <c r="CP19" s="893"/>
      <c r="CQ19" s="893"/>
      <c r="CR19" s="893"/>
      <c r="CS19" s="893"/>
      <c r="CT19" s="893"/>
      <c r="CU19" s="893"/>
      <c r="CV19" s="893"/>
      <c r="CW19" s="893"/>
      <c r="CX19" s="893"/>
      <c r="CY19" s="893"/>
      <c r="CZ19" s="894"/>
    </row>
    <row r="20" s="133" customFormat="true" ht="15" customHeight="true" x14ac:dyDescent="0.2">
      <c r="A20" s="1272"/>
      <c r="B20" s="289" t="s">
        <v>22</v>
      </c>
      <c r="C20" s="549">
        <v>2.7567083264614971</v>
      </c>
      <c r="D20" s="568">
        <v>3.0318984754293741</v>
      </c>
      <c r="E20" s="568">
        <v>0.89816388820700666</v>
      </c>
      <c r="F20" s="568">
        <v>0.77808017798652673</v>
      </c>
      <c r="G20" s="588">
        <v>1.6608284369383202</v>
      </c>
      <c r="H20" s="606">
        <v>2.5660986760575297</v>
      </c>
      <c r="I20" s="568">
        <v>0.61464914141518223</v>
      </c>
      <c r="J20" s="568">
        <v>0.35830980755513986</v>
      </c>
      <c r="K20" s="568">
        <v>0.14256243833193474</v>
      </c>
      <c r="L20" s="625">
        <v>0.8872715477657056</v>
      </c>
      <c r="M20" s="639">
        <v>6.0166485407813219</v>
      </c>
      <c r="N20" s="568">
        <v>4.670242917459742</v>
      </c>
      <c r="O20" s="568">
        <v>4.3310740893636828</v>
      </c>
      <c r="P20" s="568">
        <v>3.1834014327641382</v>
      </c>
      <c r="Q20" s="625">
        <v>0.50283910120368058</v>
      </c>
      <c r="R20" s="639">
        <v>0.8375118495047309</v>
      </c>
      <c r="S20" s="568">
        <v>0.34572390277654763</v>
      </c>
      <c r="T20" s="568">
        <v>0.65428361985348316</v>
      </c>
      <c r="U20" s="568">
        <v>1.8382294227134242</v>
      </c>
      <c r="V20" s="568">
        <v>4.2983537952337443</v>
      </c>
      <c r="W20" s="568">
        <v>1.4884120270033456</v>
      </c>
      <c r="X20" s="568">
        <v>5.4599308862547291</v>
      </c>
      <c r="Y20" s="654">
        <v>0</v>
      </c>
      <c r="Z20" s="654">
        <v>0.25843482565159681</v>
      </c>
      <c r="AA20" s="654">
        <v>5.5975119610186166</v>
      </c>
      <c r="AB20" s="654">
        <v>0.30060597168207298</v>
      </c>
      <c r="AC20" s="654">
        <v>5.5562996751170927E-2</v>
      </c>
      <c r="AD20" s="654">
        <v>0.59787621138016933</v>
      </c>
      <c r="AE20" s="654">
        <v>1.4310486799356088</v>
      </c>
      <c r="AF20" s="654">
        <v>3.638465728364034</v>
      </c>
      <c r="AG20" s="654">
        <v>1.6211063690512215</v>
      </c>
      <c r="AH20" s="856"/>
      <c r="AI20" s="856"/>
      <c r="AJ20" s="856"/>
      <c r="AK20" s="856"/>
      <c r="AL20" s="856"/>
      <c r="AM20" s="856"/>
      <c r="AN20" s="856"/>
      <c r="AO20" s="856"/>
      <c r="AP20" s="856"/>
      <c r="AQ20" s="856"/>
      <c r="AR20" s="856"/>
      <c r="AS20" s="856"/>
      <c r="AT20" s="856"/>
      <c r="AU20" s="856"/>
      <c r="AV20" s="856"/>
      <c r="AW20" s="856"/>
      <c r="AX20" s="856"/>
      <c r="AY20" s="856"/>
      <c r="AZ20" s="253"/>
      <c r="BA20" s="1274"/>
      <c r="BB20" s="165" t="s">
        <v>22</v>
      </c>
      <c r="BC20" s="672">
        <v>217.63899382493435</v>
      </c>
      <c r="BD20" s="689">
        <v>173.16630338515051</v>
      </c>
      <c r="BE20" s="689">
        <v>50.225365415297418</v>
      </c>
      <c r="BF20" s="689">
        <v>48.448855083650955</v>
      </c>
      <c r="BG20" s="707">
        <v>114.52456206469544</v>
      </c>
      <c r="BH20" s="725">
        <v>89.26123469680698</v>
      </c>
      <c r="BI20" s="689">
        <v>21.430260065966127</v>
      </c>
      <c r="BJ20" s="689">
        <v>14.378364150434964</v>
      </c>
      <c r="BK20" s="689">
        <v>6.4956948884055929</v>
      </c>
      <c r="BL20" s="707">
        <v>43.237578182804306</v>
      </c>
      <c r="BM20" s="725">
        <v>138.87736977909427</v>
      </c>
      <c r="BN20" s="689">
        <v>92.490238575628766</v>
      </c>
      <c r="BO20" s="689">
        <v>103.89109720047587</v>
      </c>
      <c r="BP20" s="689">
        <v>80.356912646961916</v>
      </c>
      <c r="BQ20" s="707">
        <v>13.585329587149877</v>
      </c>
      <c r="BR20" s="725">
        <v>11.041230327810938</v>
      </c>
      <c r="BS20" s="689">
        <v>10.414325381435253</v>
      </c>
      <c r="BT20" s="689">
        <v>9.5447090347100101</v>
      </c>
      <c r="BU20" s="689">
        <v>22.576285554262068</v>
      </c>
      <c r="BV20" s="689">
        <v>92.932256311374843</v>
      </c>
      <c r="BW20" s="689">
        <v>20.181017318547109</v>
      </c>
      <c r="BX20" s="689">
        <v>167.69212228133205</v>
      </c>
      <c r="BY20" s="743">
        <v>0</v>
      </c>
      <c r="BZ20" s="743">
        <v>12.761279731142668</v>
      </c>
      <c r="CA20" s="743">
        <v>76.827922588797193</v>
      </c>
      <c r="CB20" s="743">
        <v>7.6288956278932512</v>
      </c>
      <c r="CC20" s="743">
        <v>0.6262939449252074</v>
      </c>
      <c r="CD20" s="743">
        <v>9.4449215046501216</v>
      </c>
      <c r="CE20" s="743">
        <v>22.949707930831519</v>
      </c>
      <c r="CF20" s="743">
        <v>95.877450997671161</v>
      </c>
      <c r="CG20" s="743">
        <v>43.505661238345191</v>
      </c>
      <c r="CH20" s="893"/>
      <c r="CI20" s="893"/>
      <c r="CJ20" s="893"/>
      <c r="CK20" s="893"/>
      <c r="CL20" s="893"/>
      <c r="CM20" s="893"/>
      <c r="CN20" s="893"/>
      <c r="CO20" s="893"/>
      <c r="CP20" s="893"/>
      <c r="CQ20" s="893"/>
      <c r="CR20" s="893"/>
      <c r="CS20" s="893"/>
      <c r="CT20" s="893"/>
      <c r="CU20" s="893"/>
      <c r="CV20" s="893"/>
      <c r="CW20" s="893"/>
      <c r="CX20" s="893"/>
      <c r="CY20" s="893"/>
      <c r="CZ20" s="894"/>
    </row>
    <row r="21" s="133" customFormat="true" ht="15" customHeight="true" x14ac:dyDescent="0.2">
      <c r="A21" s="1272"/>
      <c r="B21" s="289" t="s">
        <v>17</v>
      </c>
      <c r="C21" s="549">
        <v>0.62134036435265871</v>
      </c>
      <c r="D21" s="568">
        <v>0.6236175315472694</v>
      </c>
      <c r="E21" s="568">
        <v>0.23285709975184493</v>
      </c>
      <c r="F21" s="568">
        <v>0.18452870478600647</v>
      </c>
      <c r="G21" s="588">
        <v>0.12364220803198014</v>
      </c>
      <c r="H21" s="606">
        <v>0.51437817362632421</v>
      </c>
      <c r="I21" s="568">
        <v>0.19653586248102639</v>
      </c>
      <c r="J21" s="568">
        <v>0</v>
      </c>
      <c r="K21" s="568">
        <v>0</v>
      </c>
      <c r="L21" s="625">
        <v>0</v>
      </c>
      <c r="M21" s="639">
        <v>1.3323367987910697</v>
      </c>
      <c r="N21" s="568">
        <v>1.0969655579986415</v>
      </c>
      <c r="O21" s="568">
        <v>0.91439886748826293</v>
      </c>
      <c r="P21" s="568">
        <v>2.0472842989281759E-2</v>
      </c>
      <c r="Q21" s="625">
        <v>0.66756669546332315</v>
      </c>
      <c r="R21" s="639">
        <v>2.5361684038380865</v>
      </c>
      <c r="S21" s="568">
        <v>0</v>
      </c>
      <c r="T21" s="568">
        <v>0</v>
      </c>
      <c r="U21" s="568">
        <v>0</v>
      </c>
      <c r="V21" s="568">
        <v>1.7796780637212117</v>
      </c>
      <c r="W21" s="568">
        <v>0.95013355503133468</v>
      </c>
      <c r="X21" s="568">
        <v>0.10516311311518592</v>
      </c>
      <c r="Y21" s="654">
        <v>0</v>
      </c>
      <c r="Z21" s="654">
        <v>0</v>
      </c>
      <c r="AA21" s="654">
        <v>0</v>
      </c>
      <c r="AB21" s="654">
        <v>0</v>
      </c>
      <c r="AC21" s="654">
        <v>0</v>
      </c>
      <c r="AD21" s="654">
        <v>1.6415266719164101</v>
      </c>
      <c r="AE21" s="654">
        <v>0</v>
      </c>
      <c r="AF21" s="654">
        <v>0.14239101467274287</v>
      </c>
      <c r="AG21" s="654">
        <v>0</v>
      </c>
      <c r="AH21" s="856"/>
      <c r="AI21" s="856"/>
      <c r="AJ21" s="856"/>
      <c r="AK21" s="856"/>
      <c r="AL21" s="856"/>
      <c r="AM21" s="856"/>
      <c r="AN21" s="856"/>
      <c r="AO21" s="856"/>
      <c r="AP21" s="856"/>
      <c r="AQ21" s="856"/>
      <c r="AR21" s="856"/>
      <c r="AS21" s="856"/>
      <c r="AT21" s="856"/>
      <c r="AU21" s="856"/>
      <c r="AV21" s="856"/>
      <c r="AW21" s="856"/>
      <c r="AX21" s="856"/>
      <c r="AY21" s="856"/>
      <c r="AZ21" s="253"/>
      <c r="BA21" s="1274"/>
      <c r="BB21" s="165" t="s">
        <v>17</v>
      </c>
      <c r="BC21" s="672">
        <v>49.054116615270964</v>
      </c>
      <c r="BD21" s="689">
        <v>35.617796420086187</v>
      </c>
      <c r="BE21" s="689">
        <v>13.02137959245948</v>
      </c>
      <c r="BF21" s="689">
        <v>11.490081266542488</v>
      </c>
      <c r="BG21" s="707">
        <v>8.5259075607340229</v>
      </c>
      <c r="BH21" s="725">
        <v>17.89254299040249</v>
      </c>
      <c r="BI21" s="689">
        <v>6.8523883976474309</v>
      </c>
      <c r="BJ21" s="689">
        <v>0</v>
      </c>
      <c r="BK21" s="689">
        <v>0</v>
      </c>
      <c r="BL21" s="707">
        <v>0</v>
      </c>
      <c r="BM21" s="725">
        <v>30.753238953853522</v>
      </c>
      <c r="BN21" s="689">
        <v>21.724481565881348</v>
      </c>
      <c r="BO21" s="689">
        <v>21.934028294626842</v>
      </c>
      <c r="BP21" s="689">
        <v>0.51678510878102346</v>
      </c>
      <c r="BQ21" s="707">
        <v>18.03581614390049</v>
      </c>
      <c r="BR21" s="725">
        <v>33.435251708321957</v>
      </c>
      <c r="BS21" s="689">
        <v>0</v>
      </c>
      <c r="BT21" s="689">
        <v>0</v>
      </c>
      <c r="BU21" s="689">
        <v>0</v>
      </c>
      <c r="BV21" s="689">
        <v>38.477404571225406</v>
      </c>
      <c r="BW21" s="689">
        <v>12.882630199935219</v>
      </c>
      <c r="BX21" s="689">
        <v>3.2298990575857198</v>
      </c>
      <c r="BY21" s="743">
        <v>0</v>
      </c>
      <c r="BZ21" s="743">
        <v>0</v>
      </c>
      <c r="CA21" s="743">
        <v>0</v>
      </c>
      <c r="CB21" s="743">
        <v>0</v>
      </c>
      <c r="CC21" s="743">
        <v>0</v>
      </c>
      <c r="CD21" s="743">
        <v>25.931940874933922</v>
      </c>
      <c r="CE21" s="743">
        <v>0</v>
      </c>
      <c r="CF21" s="743">
        <v>3.7521550430909172</v>
      </c>
      <c r="CG21" s="743">
        <v>0</v>
      </c>
      <c r="CH21" s="893"/>
      <c r="CI21" s="893"/>
      <c r="CJ21" s="893"/>
      <c r="CK21" s="893"/>
      <c r="CL21" s="893"/>
      <c r="CM21" s="893"/>
      <c r="CN21" s="893"/>
      <c r="CO21" s="893"/>
      <c r="CP21" s="893"/>
      <c r="CQ21" s="893"/>
      <c r="CR21" s="893"/>
      <c r="CS21" s="893"/>
      <c r="CT21" s="893"/>
      <c r="CU21" s="893"/>
      <c r="CV21" s="893"/>
      <c r="CW21" s="893"/>
      <c r="CX21" s="893"/>
      <c r="CY21" s="893"/>
      <c r="CZ21" s="894"/>
    </row>
    <row r="22" s="133" customFormat="true" ht="15" customHeight="true" x14ac:dyDescent="0.2">
      <c r="A22" s="1272" t="s">
        <v>54</v>
      </c>
      <c r="B22" s="289" t="s">
        <v>49</v>
      </c>
      <c r="C22" s="549">
        <v>1.0481663338296461</v>
      </c>
      <c r="D22" s="568">
        <v>0.67193652969506856</v>
      </c>
      <c r="E22" s="568">
        <v>0.82291028114514198</v>
      </c>
      <c r="F22" s="568">
        <v>0.14315644058984378</v>
      </c>
      <c r="G22" s="588">
        <v>0.60247210430598075</v>
      </c>
      <c r="H22" s="606">
        <v>0.62717892647548434</v>
      </c>
      <c r="I22" s="568">
        <v>0.44615737252251114</v>
      </c>
      <c r="J22" s="568">
        <v>0.69831787360136066</v>
      </c>
      <c r="K22" s="568">
        <v>0.17125853449954842</v>
      </c>
      <c r="L22" s="625">
        <v>0</v>
      </c>
      <c r="M22" s="639">
        <v>2.0566988914270401</v>
      </c>
      <c r="N22" s="568">
        <v>1.4938942036568525</v>
      </c>
      <c r="O22" s="568">
        <v>2.4700107137335303</v>
      </c>
      <c r="P22" s="568">
        <v>0.48155904901545454</v>
      </c>
      <c r="Q22" s="625">
        <v>0</v>
      </c>
      <c r="R22" s="639">
        <v>0</v>
      </c>
      <c r="S22" s="568">
        <v>4.446636679652248E-2</v>
      </c>
      <c r="T22" s="568">
        <v>0.80971319462204649</v>
      </c>
      <c r="U22" s="568">
        <v>0.64777230672075092</v>
      </c>
      <c r="V22" s="568">
        <v>1.1308800921946538</v>
      </c>
      <c r="W22" s="568">
        <v>9.428215641673264E-2</v>
      </c>
      <c r="X22" s="568">
        <v>1.5690310783105714</v>
      </c>
      <c r="Y22" s="654">
        <v>0</v>
      </c>
      <c r="Z22" s="654">
        <v>1.7690392631566135E-2</v>
      </c>
      <c r="AA22" s="654">
        <v>0.95128063896366777</v>
      </c>
      <c r="AB22" s="654">
        <v>0</v>
      </c>
      <c r="AC22" s="654">
        <v>8.0662985097286866E-2</v>
      </c>
      <c r="AD22" s="654">
        <v>0.21312057921453181</v>
      </c>
      <c r="AE22" s="654">
        <v>0.81914974252272521</v>
      </c>
      <c r="AF22" s="654">
        <v>2.0645100177409188</v>
      </c>
      <c r="AG22" s="654">
        <v>1.4684136818202207</v>
      </c>
      <c r="AH22" s="856"/>
      <c r="AI22" s="856"/>
      <c r="AJ22" s="856"/>
      <c r="AK22" s="856"/>
      <c r="AL22" s="856"/>
      <c r="AM22" s="856"/>
      <c r="AN22" s="856"/>
      <c r="AO22" s="856"/>
      <c r="AP22" s="856"/>
      <c r="AQ22" s="856"/>
      <c r="AR22" s="856"/>
      <c r="AS22" s="856"/>
      <c r="AT22" s="856"/>
      <c r="AU22" s="856"/>
      <c r="AV22" s="856"/>
      <c r="AW22" s="856"/>
      <c r="AX22" s="856"/>
      <c r="AY22" s="856"/>
      <c r="AZ22" s="253"/>
      <c r="BA22" s="1274" t="s">
        <v>54</v>
      </c>
      <c r="BB22" s="165" t="s">
        <v>49</v>
      </c>
      <c r="BC22" s="672">
        <v>79.956155108459683</v>
      </c>
      <c r="BD22" s="689">
        <v>36.974630152373983</v>
      </c>
      <c r="BE22" s="689">
        <v>45.496716323877692</v>
      </c>
      <c r="BF22" s="689">
        <v>8.8281407785278603</v>
      </c>
      <c r="BG22" s="707">
        <v>40.802894474895673</v>
      </c>
      <c r="BH22" s="725">
        <v>21.144248945978809</v>
      </c>
      <c r="BI22" s="689">
        <v>15.429467492991385</v>
      </c>
      <c r="BJ22" s="689">
        <v>27.921903804533091</v>
      </c>
      <c r="BK22" s="689">
        <v>7.7920753461401819</v>
      </c>
      <c r="BL22" s="707">
        <v>0</v>
      </c>
      <c r="BM22" s="725">
        <v>43.984304933636544</v>
      </c>
      <c r="BN22" s="689">
        <v>27.879072940105637</v>
      </c>
      <c r="BO22" s="689">
        <v>56.141178517397819</v>
      </c>
      <c r="BP22" s="689">
        <v>11.766284857351421</v>
      </c>
      <c r="BQ22" s="707">
        <v>0</v>
      </c>
      <c r="BR22" s="725">
        <v>0</v>
      </c>
      <c r="BS22" s="689">
        <v>1.3348403320082678</v>
      </c>
      <c r="BT22" s="689">
        <v>11.734835556323901</v>
      </c>
      <c r="BU22" s="689">
        <v>7.8093976434033658</v>
      </c>
      <c r="BV22" s="689">
        <v>22.964027905580991</v>
      </c>
      <c r="BW22" s="689">
        <v>1.2471757492305438</v>
      </c>
      <c r="BX22" s="689">
        <v>45.508195391099953</v>
      </c>
      <c r="BY22" s="743">
        <v>0</v>
      </c>
      <c r="BZ22" s="743">
        <v>0.87127818955279668</v>
      </c>
      <c r="CA22" s="743">
        <v>12.325829564262257</v>
      </c>
      <c r="CB22" s="743">
        <v>0</v>
      </c>
      <c r="CC22" s="743">
        <v>0.90871033552682756</v>
      </c>
      <c r="CD22" s="743">
        <v>3.2913670149121872</v>
      </c>
      <c r="CE22" s="743">
        <v>12.948700642673671</v>
      </c>
      <c r="CF22" s="743">
        <v>52.345176793601269</v>
      </c>
      <c r="CG22" s="743">
        <v>38.769001719958858</v>
      </c>
      <c r="CH22" s="893"/>
      <c r="CI22" s="893"/>
      <c r="CJ22" s="893"/>
      <c r="CK22" s="893"/>
      <c r="CL22" s="893"/>
      <c r="CM22" s="893"/>
      <c r="CN22" s="893"/>
      <c r="CO22" s="893"/>
      <c r="CP22" s="893"/>
      <c r="CQ22" s="893"/>
      <c r="CR22" s="893"/>
      <c r="CS22" s="893"/>
      <c r="CT22" s="893"/>
      <c r="CU22" s="893"/>
      <c r="CV22" s="893"/>
      <c r="CW22" s="893"/>
      <c r="CX22" s="893"/>
      <c r="CY22" s="893"/>
      <c r="CZ22" s="894"/>
    </row>
    <row r="23" s="133" customFormat="true" ht="15" customHeight="true" x14ac:dyDescent="0.2">
      <c r="A23" s="1275"/>
      <c r="B23" s="290" t="s">
        <v>48</v>
      </c>
      <c r="C23" s="550">
        <v>98.951833666170344</v>
      </c>
      <c r="D23" s="569">
        <v>99.32806347030494</v>
      </c>
      <c r="E23" s="569">
        <v>99.177089718854873</v>
      </c>
      <c r="F23" s="569">
        <v>99.856843559410152</v>
      </c>
      <c r="G23" s="589">
        <v>99.397527895694026</v>
      </c>
      <c r="H23" s="607">
        <v>99.372821073524506</v>
      </c>
      <c r="I23" s="569">
        <v>99.553842627477479</v>
      </c>
      <c r="J23" s="569">
        <v>99.301682126398632</v>
      </c>
      <c r="K23" s="569">
        <v>99.828741465500471</v>
      </c>
      <c r="L23" s="626">
        <v>100</v>
      </c>
      <c r="M23" s="640">
        <v>97.943301108572967</v>
      </c>
      <c r="N23" s="569">
        <v>98.506105796343107</v>
      </c>
      <c r="O23" s="569">
        <v>97.529989286266456</v>
      </c>
      <c r="P23" s="569">
        <v>99.518440950984527</v>
      </c>
      <c r="Q23" s="626">
        <v>100</v>
      </c>
      <c r="R23" s="640">
        <v>100</v>
      </c>
      <c r="S23" s="569">
        <v>99.955533633203473</v>
      </c>
      <c r="T23" s="569">
        <v>99.19028680537798</v>
      </c>
      <c r="U23" s="569">
        <v>99.352227693279232</v>
      </c>
      <c r="V23" s="569">
        <v>98.869119907805356</v>
      </c>
      <c r="W23" s="569">
        <v>99.905717843583261</v>
      </c>
      <c r="X23" s="569">
        <v>98.430968921689427</v>
      </c>
      <c r="Y23" s="655">
        <v>100</v>
      </c>
      <c r="Z23" s="655">
        <v>99.982309607368435</v>
      </c>
      <c r="AA23" s="655">
        <v>99.048719361036376</v>
      </c>
      <c r="AB23" s="655">
        <v>100</v>
      </c>
      <c r="AC23" s="655">
        <v>99.919337014902709</v>
      </c>
      <c r="AD23" s="655">
        <v>99.786879420785468</v>
      </c>
      <c r="AE23" s="655">
        <v>99.180850257477289</v>
      </c>
      <c r="AF23" s="655">
        <v>97.935489982259085</v>
      </c>
      <c r="AG23" s="655">
        <v>98.531586318179762</v>
      </c>
      <c r="AH23" s="857"/>
      <c r="AI23" s="857"/>
      <c r="AJ23" s="857"/>
      <c r="AK23" s="857"/>
      <c r="AL23" s="857"/>
      <c r="AM23" s="857"/>
      <c r="AN23" s="857"/>
      <c r="AO23" s="857"/>
      <c r="AP23" s="857"/>
      <c r="AQ23" s="857"/>
      <c r="AR23" s="857"/>
      <c r="AS23" s="857"/>
      <c r="AT23" s="857"/>
      <c r="AU23" s="857"/>
      <c r="AV23" s="857"/>
      <c r="AW23" s="857"/>
      <c r="AX23" s="857"/>
      <c r="AY23" s="857"/>
      <c r="AZ23" s="254"/>
      <c r="BA23" s="1276"/>
      <c r="BB23" s="166" t="s">
        <v>48</v>
      </c>
      <c r="BC23" s="673">
        <v>7548.2372458689269</v>
      </c>
      <c r="BD23" s="690">
        <v>5465.7222047932473</v>
      </c>
      <c r="BE23" s="690">
        <v>5483.2610797952293</v>
      </c>
      <c r="BF23" s="690">
        <v>6157.9504841673697</v>
      </c>
      <c r="BG23" s="708">
        <v>6731.7753184033045</v>
      </c>
      <c r="BH23" s="726">
        <v>3350.1821865262291</v>
      </c>
      <c r="BI23" s="690">
        <v>3442.8721191770528</v>
      </c>
      <c r="BJ23" s="690">
        <v>3970.5299273843807</v>
      </c>
      <c r="BK23" s="690">
        <v>4542.0981645243464</v>
      </c>
      <c r="BL23" s="708">
        <v>4829.8566049546571</v>
      </c>
      <c r="BM23" s="726">
        <v>2094.6031721626364</v>
      </c>
      <c r="BN23" s="690">
        <v>1838.3222197526031</v>
      </c>
      <c r="BO23" s="690">
        <v>2216.7711698075186</v>
      </c>
      <c r="BP23" s="690">
        <v>2431.606938303451</v>
      </c>
      <c r="BQ23" s="708">
        <v>2670.1038304352292</v>
      </c>
      <c r="BR23" s="726">
        <v>1273.8607252929623</v>
      </c>
      <c r="BS23" s="690">
        <v>3000.5752057854984</v>
      </c>
      <c r="BT23" s="690">
        <v>1437.5234492616019</v>
      </c>
      <c r="BU23" s="690">
        <v>1197.7681737315224</v>
      </c>
      <c r="BV23" s="690">
        <v>2007.6692871628297</v>
      </c>
      <c r="BW23" s="690">
        <v>1321.564898804892</v>
      </c>
      <c r="BX23" s="690">
        <v>2854.892951544763</v>
      </c>
      <c r="BY23" s="744">
        <v>236.14116952329084</v>
      </c>
      <c r="BZ23" s="744">
        <v>4924.277686554834</v>
      </c>
      <c r="CA23" s="744">
        <v>1283.3832450669752</v>
      </c>
      <c r="CB23" s="744">
        <v>2530.2101184159555</v>
      </c>
      <c r="CC23" s="744">
        <v>1125.6431206323459</v>
      </c>
      <c r="CD23" s="744">
        <v>1541.0770966232358</v>
      </c>
      <c r="CE23" s="744">
        <v>1567.8002113689108</v>
      </c>
      <c r="CF23" s="744">
        <v>2483.1318295558158</v>
      </c>
      <c r="CG23" s="744">
        <v>2601.42716370268</v>
      </c>
      <c r="CH23" s="895"/>
      <c r="CI23" s="895"/>
      <c r="CJ23" s="895"/>
      <c r="CK23" s="895"/>
      <c r="CL23" s="895"/>
      <c r="CM23" s="895"/>
      <c r="CN23" s="895"/>
      <c r="CO23" s="895"/>
      <c r="CP23" s="895"/>
      <c r="CQ23" s="895"/>
      <c r="CR23" s="895"/>
      <c r="CS23" s="895"/>
      <c r="CT23" s="895"/>
      <c r="CU23" s="895"/>
      <c r="CV23" s="895"/>
      <c r="CW23" s="895"/>
      <c r="CX23" s="895"/>
      <c r="CY23" s="895"/>
      <c r="CZ23" s="896"/>
    </row>
    <row r="24" s="134" customFormat="true" ht="15" hidden="true" customHeight="true" x14ac:dyDescent="0.2">
      <c r="A24" s="1114" t="s">
        <v>47</v>
      </c>
      <c r="B24" s="284" t="s">
        <v>59</v>
      </c>
      <c r="C24" s="337"/>
      <c r="D24" s="338"/>
      <c r="E24" s="338"/>
      <c r="F24" s="338"/>
      <c r="G24" s="339"/>
      <c r="H24" s="340"/>
      <c r="I24" s="338"/>
      <c r="J24" s="338"/>
      <c r="K24" s="338"/>
      <c r="L24" s="341"/>
      <c r="M24" s="337"/>
      <c r="N24" s="338"/>
      <c r="O24" s="338"/>
      <c r="P24" s="338"/>
      <c r="Q24" s="339"/>
      <c r="R24" s="340"/>
      <c r="S24" s="338"/>
      <c r="T24" s="338"/>
      <c r="U24" s="338"/>
      <c r="V24" s="338"/>
      <c r="W24" s="338"/>
      <c r="X24" s="338"/>
      <c r="Y24" s="338"/>
      <c r="Z24" s="338"/>
      <c r="AA24" s="338"/>
      <c r="AB24" s="338"/>
      <c r="AC24" s="338"/>
      <c r="AD24" s="338"/>
      <c r="AE24" s="338"/>
      <c r="AF24" s="338"/>
      <c r="AG24" s="341"/>
      <c r="AH24" s="858"/>
      <c r="AI24" s="858"/>
      <c r="AJ24" s="858"/>
      <c r="AK24" s="858"/>
      <c r="AL24" s="858"/>
      <c r="AM24" s="858"/>
      <c r="AN24" s="858"/>
      <c r="AO24" s="858"/>
      <c r="AP24" s="858"/>
      <c r="AQ24" s="858"/>
      <c r="AR24" s="858"/>
      <c r="AS24" s="858"/>
      <c r="AT24" s="858"/>
      <c r="AU24" s="858"/>
      <c r="AV24" s="858"/>
      <c r="AW24" s="858"/>
      <c r="AX24" s="858"/>
      <c r="AY24" s="858"/>
      <c r="AZ24" s="243"/>
      <c r="BB24" s="136"/>
      <c r="BZ24" s="243"/>
      <c r="CA24" s="243"/>
      <c r="CB24" s="243"/>
      <c r="CC24" s="243"/>
      <c r="CD24" s="243"/>
      <c r="CE24" s="243"/>
      <c r="CF24" s="243"/>
      <c r="CG24" s="243"/>
      <c r="CH24" s="243"/>
      <c r="CI24" s="243"/>
      <c r="CJ24" s="243"/>
      <c r="CK24" s="243"/>
      <c r="CL24" s="243"/>
      <c r="CM24" s="243"/>
      <c r="CN24" s="243"/>
      <c r="CO24" s="243"/>
      <c r="CP24" s="243"/>
      <c r="CQ24" s="243"/>
      <c r="CR24" s="243"/>
      <c r="CS24" s="243"/>
      <c r="CT24" s="243"/>
      <c r="CU24" s="243"/>
      <c r="CV24" s="243"/>
      <c r="CW24" s="243"/>
      <c r="CX24" s="243"/>
      <c r="CY24" s="243"/>
      <c r="CZ24" s="243"/>
    </row>
    <row r="25" s="134" customFormat="true" ht="15" hidden="true" customHeight="true" x14ac:dyDescent="0.2">
      <c r="A25" s="1115"/>
      <c r="B25" s="275" t="s">
        <v>58</v>
      </c>
      <c r="C25" s="342"/>
      <c r="D25" s="343"/>
      <c r="E25" s="343"/>
      <c r="F25" s="343"/>
      <c r="G25" s="344"/>
      <c r="H25" s="345"/>
      <c r="I25" s="343"/>
      <c r="J25" s="343"/>
      <c r="K25" s="343"/>
      <c r="L25" s="346"/>
      <c r="M25" s="342"/>
      <c r="N25" s="343"/>
      <c r="O25" s="343"/>
      <c r="P25" s="343"/>
      <c r="Q25" s="344"/>
      <c r="R25" s="345"/>
      <c r="S25" s="343"/>
      <c r="T25" s="343"/>
      <c r="U25" s="343"/>
      <c r="V25" s="343"/>
      <c r="W25" s="343"/>
      <c r="X25" s="343"/>
      <c r="Y25" s="343"/>
      <c r="Z25" s="343"/>
      <c r="AA25" s="343"/>
      <c r="AB25" s="343"/>
      <c r="AC25" s="343"/>
      <c r="AD25" s="343"/>
      <c r="AE25" s="343"/>
      <c r="AF25" s="343"/>
      <c r="AG25" s="346"/>
      <c r="AH25" s="858"/>
      <c r="AI25" s="858"/>
      <c r="AJ25" s="858"/>
      <c r="AK25" s="858"/>
      <c r="AL25" s="858"/>
      <c r="AM25" s="858"/>
      <c r="AN25" s="858"/>
      <c r="AO25" s="858"/>
      <c r="AP25" s="858"/>
      <c r="AQ25" s="858"/>
      <c r="AR25" s="858"/>
      <c r="AS25" s="858"/>
      <c r="AT25" s="858"/>
      <c r="AU25" s="858"/>
      <c r="AV25" s="858"/>
      <c r="AW25" s="858"/>
      <c r="AX25" s="858"/>
      <c r="AY25" s="858"/>
      <c r="AZ25" s="243"/>
      <c r="BB25" s="136"/>
      <c r="BZ25" s="243"/>
      <c r="CA25" s="243"/>
      <c r="CB25" s="243"/>
      <c r="CC25" s="243"/>
      <c r="CD25" s="243"/>
      <c r="CE25" s="243"/>
      <c r="CF25" s="243"/>
      <c r="CG25" s="243"/>
      <c r="CH25" s="243"/>
      <c r="CI25" s="243"/>
      <c r="CJ25" s="243"/>
      <c r="CK25" s="243"/>
      <c r="CL25" s="243"/>
      <c r="CM25" s="243"/>
      <c r="CN25" s="243"/>
      <c r="CO25" s="243"/>
      <c r="CP25" s="243"/>
      <c r="CQ25" s="243"/>
      <c r="CR25" s="243"/>
      <c r="CS25" s="243"/>
      <c r="CT25" s="243"/>
      <c r="CU25" s="243"/>
      <c r="CV25" s="243"/>
      <c r="CW25" s="243"/>
      <c r="CX25" s="243"/>
      <c r="CY25" s="243"/>
      <c r="CZ25" s="243"/>
    </row>
    <row r="26" s="134" customFormat="true" ht="15" hidden="true" customHeight="true" x14ac:dyDescent="0.2">
      <c r="A26" s="1116"/>
      <c r="B26" s="276" t="s">
        <v>46</v>
      </c>
      <c r="C26" s="347"/>
      <c r="D26" s="348"/>
      <c r="E26" s="348"/>
      <c r="F26" s="348"/>
      <c r="G26" s="349"/>
      <c r="H26" s="350"/>
      <c r="I26" s="348"/>
      <c r="J26" s="348"/>
      <c r="K26" s="348"/>
      <c r="L26" s="351"/>
      <c r="M26" s="347"/>
      <c r="N26" s="348"/>
      <c r="O26" s="348"/>
      <c r="P26" s="348"/>
      <c r="Q26" s="351"/>
      <c r="R26" s="481"/>
      <c r="S26" s="440"/>
      <c r="T26" s="440"/>
      <c r="U26" s="440"/>
      <c r="V26" s="440"/>
      <c r="W26" s="440"/>
      <c r="X26" s="440"/>
      <c r="Y26" s="440"/>
      <c r="Z26" s="440"/>
      <c r="AA26" s="440"/>
      <c r="AB26" s="440"/>
      <c r="AC26" s="440"/>
      <c r="AD26" s="440"/>
      <c r="AE26" s="440"/>
      <c r="AF26" s="440"/>
      <c r="AG26" s="847"/>
      <c r="AH26" s="858"/>
      <c r="AI26" s="858"/>
      <c r="AJ26" s="858"/>
      <c r="AK26" s="858"/>
      <c r="AL26" s="858"/>
      <c r="AM26" s="858"/>
      <c r="AN26" s="858"/>
      <c r="AO26" s="858"/>
      <c r="AP26" s="858"/>
      <c r="AQ26" s="858"/>
      <c r="AR26" s="858"/>
      <c r="AS26" s="858"/>
      <c r="AT26" s="858"/>
      <c r="AU26" s="858"/>
      <c r="AV26" s="858"/>
      <c r="AW26" s="858"/>
      <c r="AX26" s="858"/>
      <c r="AY26" s="858"/>
      <c r="AZ26" s="243"/>
      <c r="BB26" s="136"/>
      <c r="BZ26" s="243"/>
      <c r="CA26" s="243"/>
      <c r="CB26" s="243"/>
      <c r="CC26" s="243"/>
      <c r="CD26" s="243"/>
      <c r="CE26" s="243"/>
      <c r="CF26" s="243"/>
      <c r="CG26" s="243"/>
      <c r="CH26" s="243"/>
      <c r="CI26" s="243"/>
      <c r="CJ26" s="243"/>
      <c r="CK26" s="243"/>
      <c r="CL26" s="243"/>
      <c r="CM26" s="243"/>
      <c r="CN26" s="243"/>
      <c r="CO26" s="243"/>
      <c r="CP26" s="243"/>
      <c r="CQ26" s="243"/>
      <c r="CR26" s="243"/>
      <c r="CS26" s="243"/>
      <c r="CT26" s="243"/>
      <c r="CU26" s="243"/>
      <c r="CV26" s="243"/>
      <c r="CW26" s="243"/>
      <c r="CX26" s="243"/>
      <c r="CY26" s="243"/>
      <c r="CZ26" s="243"/>
    </row>
    <row r="27" s="133" customFormat="true" ht="15" customHeight="true" x14ac:dyDescent="0.2">
      <c r="B27" s="205"/>
      <c r="C27" s="1261" t="s">
        <v>114</v>
      </c>
      <c r="D27" s="1262"/>
      <c r="E27" s="1262"/>
      <c r="F27" s="1262"/>
      <c r="G27" s="1263"/>
      <c r="H27" s="1264" t="s">
        <v>38</v>
      </c>
      <c r="I27" s="1265"/>
      <c r="J27" s="1265"/>
      <c r="K27" s="1265"/>
      <c r="L27" s="1266"/>
      <c r="M27" s="1267" t="s">
        <v>37</v>
      </c>
      <c r="N27" s="1268"/>
      <c r="O27" s="1268"/>
      <c r="P27" s="1268"/>
      <c r="Q27" s="1269"/>
      <c r="R27" s="769" t="s">
        <v>140</v>
      </c>
      <c r="S27" s="477"/>
      <c r="T27" s="477"/>
      <c r="U27" s="477"/>
      <c r="V27" s="477"/>
      <c r="W27" s="477"/>
      <c r="X27" s="477"/>
      <c r="Y27" s="478"/>
      <c r="Z27" s="466"/>
      <c r="AA27" s="466"/>
      <c r="AB27" s="466"/>
      <c r="AC27" s="466"/>
      <c r="AD27" s="466"/>
      <c r="AE27" s="466"/>
      <c r="AF27" s="466"/>
      <c r="AG27" s="466"/>
      <c r="AH27" s="853"/>
      <c r="AI27" s="853"/>
      <c r="AJ27" s="853"/>
      <c r="AK27" s="853"/>
      <c r="AL27" s="853"/>
      <c r="AM27" s="853"/>
      <c r="AN27" s="853"/>
      <c r="AO27" s="853"/>
      <c r="AP27" s="853"/>
      <c r="AQ27" s="853"/>
      <c r="AR27" s="853"/>
      <c r="AS27" s="853"/>
      <c r="AT27" s="853"/>
      <c r="AU27" s="853"/>
      <c r="AV27" s="853"/>
      <c r="AW27" s="853"/>
      <c r="AX27" s="853"/>
      <c r="AY27" s="853"/>
      <c r="AZ27" s="242"/>
      <c r="BA27" s="244" t="s">
        <v>130</v>
      </c>
      <c r="BB27" s="118" t="s">
        <v>95</v>
      </c>
      <c r="BC27" s="1270" t="s">
        <v>114</v>
      </c>
      <c r="BD27" s="1257"/>
      <c r="BE27" s="1257"/>
      <c r="BF27" s="1257"/>
      <c r="BG27" s="1258"/>
      <c r="BH27" s="1256" t="s">
        <v>38</v>
      </c>
      <c r="BI27" s="1257"/>
      <c r="BJ27" s="1257"/>
      <c r="BK27" s="1257"/>
      <c r="BL27" s="1258"/>
      <c r="BM27" s="1256" t="s">
        <v>37</v>
      </c>
      <c r="BN27" s="1257"/>
      <c r="BO27" s="1257"/>
      <c r="BP27" s="1257"/>
      <c r="BQ27" s="1258"/>
      <c r="BR27" s="781" t="s">
        <v>140</v>
      </c>
      <c r="BS27" s="503"/>
      <c r="BT27" s="503"/>
      <c r="BU27" s="503"/>
      <c r="BV27" s="503"/>
      <c r="BW27" s="503"/>
      <c r="BX27" s="503"/>
      <c r="BY27" s="504"/>
      <c r="BZ27" s="463"/>
      <c r="CA27" s="463"/>
      <c r="CB27" s="463"/>
      <c r="CC27" s="463"/>
      <c r="CD27" s="463"/>
      <c r="CE27" s="463"/>
      <c r="CF27" s="463"/>
      <c r="CG27" s="463"/>
      <c r="CH27" s="242"/>
      <c r="CI27" s="242"/>
      <c r="CJ27" s="242"/>
      <c r="CK27" s="242"/>
      <c r="CL27" s="242"/>
      <c r="CM27" s="242"/>
      <c r="CN27" s="242"/>
      <c r="CO27" s="242"/>
      <c r="CP27" s="242"/>
      <c r="CQ27" s="242"/>
      <c r="CR27" s="242"/>
      <c r="CS27" s="242"/>
      <c r="CT27" s="242"/>
      <c r="CU27" s="242"/>
      <c r="CV27" s="242"/>
      <c r="CW27" s="242"/>
      <c r="CX27" s="242"/>
      <c r="CY27" s="242"/>
      <c r="CZ27" s="242"/>
    </row>
    <row r="28" s="133" customFormat="true" ht="24" x14ac:dyDescent="0.2">
      <c r="A28" s="206" t="s">
        <v>68</v>
      </c>
      <c r="B28" s="279"/>
      <c r="C28" s="406" t="s">
        <v>0</v>
      </c>
      <c r="D28" s="407" t="s">
        <v>1</v>
      </c>
      <c r="E28" s="407" t="s">
        <v>2</v>
      </c>
      <c r="F28" s="407" t="s">
        <v>3</v>
      </c>
      <c r="G28" s="408" t="s">
        <v>4</v>
      </c>
      <c r="H28" s="314" t="s">
        <v>0</v>
      </c>
      <c r="I28" s="312" t="s">
        <v>1</v>
      </c>
      <c r="J28" s="312" t="s">
        <v>2</v>
      </c>
      <c r="K28" s="312" t="s">
        <v>3</v>
      </c>
      <c r="L28" s="315" t="s">
        <v>4</v>
      </c>
      <c r="M28" s="316" t="s">
        <v>0</v>
      </c>
      <c r="N28" s="312" t="s">
        <v>1</v>
      </c>
      <c r="O28" s="312" t="s">
        <v>2</v>
      </c>
      <c r="P28" s="312" t="s">
        <v>3</v>
      </c>
      <c r="Q28" s="313" t="s">
        <v>4</v>
      </c>
      <c r="R28" s="316" t="s">
        <v>155</v>
      </c>
      <c r="S28" s="312" t="s">
        <v>156</v>
      </c>
      <c r="T28" s="312" t="s">
        <v>157</v>
      </c>
      <c r="U28" s="312" t="s">
        <v>158</v>
      </c>
      <c r="V28" s="312" t="s">
        <v>159</v>
      </c>
      <c r="W28" s="312" t="s">
        <v>160</v>
      </c>
      <c r="X28" s="312" t="s">
        <v>161</v>
      </c>
      <c r="Y28" s="312" t="s">
        <v>162</v>
      </c>
      <c r="Z28" s="312" t="s">
        <v>163</v>
      </c>
      <c r="AA28" s="312" t="s">
        <v>164</v>
      </c>
      <c r="AB28" s="312" t="s">
        <v>165</v>
      </c>
      <c r="AC28" s="312" t="s">
        <v>166</v>
      </c>
      <c r="AD28" s="312" t="s">
        <v>167</v>
      </c>
      <c r="AE28" s="312" t="s">
        <v>168</v>
      </c>
      <c r="AF28" s="312" t="s">
        <v>169</v>
      </c>
      <c r="AG28" s="848" t="s">
        <v>170</v>
      </c>
      <c r="AH28" s="859"/>
      <c r="AI28" s="859"/>
      <c r="AJ28" s="859"/>
      <c r="AK28" s="859"/>
      <c r="AL28" s="859"/>
      <c r="AM28" s="859"/>
      <c r="AN28" s="859"/>
      <c r="AO28" s="859"/>
      <c r="AP28" s="859"/>
      <c r="AQ28" s="859"/>
      <c r="AR28" s="859"/>
      <c r="AS28" s="859"/>
      <c r="AT28" s="859"/>
      <c r="AU28" s="859"/>
      <c r="AV28" s="859"/>
      <c r="AW28" s="859"/>
      <c r="AX28" s="859"/>
      <c r="AY28" s="859"/>
      <c r="AZ28" s="242"/>
      <c r="BA28" s="219" t="s">
        <v>119</v>
      </c>
      <c r="BB28" s="218"/>
      <c r="BC28" s="487" t="s">
        <v>0</v>
      </c>
      <c r="BD28" s="185" t="s">
        <v>1</v>
      </c>
      <c r="BE28" s="185" t="s">
        <v>2</v>
      </c>
      <c r="BF28" s="185" t="s">
        <v>3</v>
      </c>
      <c r="BG28" s="488" t="s">
        <v>4</v>
      </c>
      <c r="BH28" s="498" t="s">
        <v>0</v>
      </c>
      <c r="BI28" s="185" t="s">
        <v>1</v>
      </c>
      <c r="BJ28" s="185" t="s">
        <v>2</v>
      </c>
      <c r="BK28" s="185" t="s">
        <v>3</v>
      </c>
      <c r="BL28" s="488" t="s">
        <v>4</v>
      </c>
      <c r="BM28" s="498" t="s">
        <v>0</v>
      </c>
      <c r="BN28" s="185" t="s">
        <v>1</v>
      </c>
      <c r="BO28" s="185" t="s">
        <v>2</v>
      </c>
      <c r="BP28" s="185" t="s">
        <v>3</v>
      </c>
      <c r="BQ28" s="488" t="s">
        <v>4</v>
      </c>
      <c r="BR28" s="498" t="s">
        <v>155</v>
      </c>
      <c r="BS28" s="185" t="s">
        <v>156</v>
      </c>
      <c r="BT28" s="185" t="s">
        <v>157</v>
      </c>
      <c r="BU28" s="185" t="s">
        <v>158</v>
      </c>
      <c r="BV28" s="185" t="s">
        <v>159</v>
      </c>
      <c r="BW28" s="185" t="s">
        <v>160</v>
      </c>
      <c r="BX28" s="185" t="s">
        <v>161</v>
      </c>
      <c r="BY28" s="186" t="s">
        <v>162</v>
      </c>
      <c r="BZ28" s="186" t="s">
        <v>163</v>
      </c>
      <c r="CA28" s="186" t="s">
        <v>164</v>
      </c>
      <c r="CB28" s="186" t="s">
        <v>165</v>
      </c>
      <c r="CC28" s="186" t="s">
        <v>166</v>
      </c>
      <c r="CD28" s="186" t="s">
        <v>167</v>
      </c>
      <c r="CE28" s="186" t="s">
        <v>168</v>
      </c>
      <c r="CF28" s="186" t="s">
        <v>169</v>
      </c>
      <c r="CG28" s="186" t="s">
        <v>170</v>
      </c>
      <c r="CH28" s="897"/>
      <c r="CI28" s="897"/>
      <c r="CJ28" s="897"/>
      <c r="CK28" s="897"/>
      <c r="CL28" s="897"/>
      <c r="CM28" s="897"/>
      <c r="CN28" s="897"/>
      <c r="CO28" s="897"/>
      <c r="CP28" s="897"/>
      <c r="CQ28" s="897"/>
      <c r="CR28" s="897"/>
      <c r="CS28" s="897"/>
      <c r="CT28" s="897"/>
      <c r="CU28" s="897"/>
      <c r="CV28" s="897"/>
      <c r="CW28" s="897"/>
      <c r="CX28" s="897"/>
      <c r="CY28" s="897"/>
      <c r="CZ28" s="897"/>
    </row>
    <row r="29" s="133" customFormat="true" ht="15" customHeight="true" x14ac:dyDescent="0.2">
      <c r="A29" s="1259" t="s">
        <v>57</v>
      </c>
      <c r="B29" s="291" t="s">
        <v>49</v>
      </c>
      <c r="C29" s="551">
        <v>62.978590346743182</v>
      </c>
      <c r="D29" s="570">
        <v>61.477138733959293</v>
      </c>
      <c r="E29" s="570">
        <v>77.485269820797072</v>
      </c>
      <c r="F29" s="570">
        <v>88.107563809774263</v>
      </c>
      <c r="G29" s="590">
        <v>82.462025983122658</v>
      </c>
      <c r="H29" s="608">
        <v>70.697932628355957</v>
      </c>
      <c r="I29" s="570">
        <v>80.948780884426512</v>
      </c>
      <c r="J29" s="570">
        <v>88.397422872639069</v>
      </c>
      <c r="K29" s="570">
        <v>91.268138838840244</v>
      </c>
      <c r="L29" s="627">
        <v>94.048403599984127</v>
      </c>
      <c r="M29" s="641">
        <v>33.827991935295792</v>
      </c>
      <c r="N29" s="570">
        <v>45.126494831778402</v>
      </c>
      <c r="O29" s="570">
        <v>47.355301704316247</v>
      </c>
      <c r="P29" s="570">
        <v>63.405045525829493</v>
      </c>
      <c r="Q29" s="590">
        <v>74.645018573104892</v>
      </c>
      <c r="R29" s="641">
        <v>91.001319286525174</v>
      </c>
      <c r="S29" s="570">
        <v>42.041098044604468</v>
      </c>
      <c r="T29" s="570">
        <v>77.009253855934574</v>
      </c>
      <c r="U29" s="570">
        <v>74.762492395906051</v>
      </c>
      <c r="V29" s="570">
        <v>66.196661861089055</v>
      </c>
      <c r="W29" s="570">
        <v>91.549387494598605</v>
      </c>
      <c r="X29" s="570">
        <v>55.773654281050831</v>
      </c>
      <c r="Y29" s="656">
        <v>98.015323359258119</v>
      </c>
      <c r="Z29" s="656">
        <v>99.741565174348437</v>
      </c>
      <c r="AA29" s="656">
        <v>57.477498083234202</v>
      </c>
      <c r="AB29" s="656">
        <v>89.835177421469623</v>
      </c>
      <c r="AC29" s="656">
        <v>93.610425370876584</v>
      </c>
      <c r="AD29" s="656">
        <v>85.566190658973397</v>
      </c>
      <c r="AE29" s="656">
        <v>69.399280450750098</v>
      </c>
      <c r="AF29" s="656">
        <v>75.528103875991349</v>
      </c>
      <c r="AG29" s="656">
        <v>50.759223184469839</v>
      </c>
      <c r="AH29" s="860"/>
      <c r="AI29" s="860"/>
      <c r="AJ29" s="860"/>
      <c r="AK29" s="860"/>
      <c r="AL29" s="860"/>
      <c r="AM29" s="860"/>
      <c r="AN29" s="860"/>
      <c r="AO29" s="860"/>
      <c r="AP29" s="860"/>
      <c r="AQ29" s="860"/>
      <c r="AR29" s="860"/>
      <c r="AS29" s="860"/>
      <c r="AT29" s="860"/>
      <c r="AU29" s="860"/>
      <c r="AV29" s="860"/>
      <c r="AW29" s="860"/>
      <c r="AX29" s="860"/>
      <c r="AY29" s="860"/>
      <c r="AZ29" s="242"/>
      <c r="BA29" s="1260" t="s">
        <v>57</v>
      </c>
      <c r="BB29" s="167" t="s">
        <v>49</v>
      </c>
      <c r="BC29" s="674">
        <v>4990.3307116443448</v>
      </c>
      <c r="BD29" s="691">
        <v>3544.6332714045229</v>
      </c>
      <c r="BE29" s="691">
        <v>4352.4687970830291</v>
      </c>
      <c r="BF29" s="691">
        <v>5494.0470181852243</v>
      </c>
      <c r="BG29" s="709">
        <v>5690.6541394926835</v>
      </c>
      <c r="BH29" s="727">
        <v>2476.8678182342933</v>
      </c>
      <c r="BI29" s="691">
        <v>2834.3439230426934</v>
      </c>
      <c r="BJ29" s="691">
        <v>3558.6996843508673</v>
      </c>
      <c r="BK29" s="691">
        <v>4162.678211315817</v>
      </c>
      <c r="BL29" s="709">
        <v>4583.0672851644676</v>
      </c>
      <c r="BM29" s="727">
        <v>785.48146803063389</v>
      </c>
      <c r="BN29" s="691">
        <v>908.39337776827097</v>
      </c>
      <c r="BO29" s="691">
        <v>1143.5328514159489</v>
      </c>
      <c r="BP29" s="691">
        <v>1602.2350155413078</v>
      </c>
      <c r="BQ29" s="709">
        <v>2016.8343029455</v>
      </c>
      <c r="BR29" s="727">
        <v>1201.4016479754587</v>
      </c>
      <c r="BS29" s="691">
        <v>1274.3889054950903</v>
      </c>
      <c r="BT29" s="691">
        <v>1127.4954447189602</v>
      </c>
      <c r="BU29" s="691">
        <v>918.19843389671121</v>
      </c>
      <c r="BV29" s="691">
        <v>1459.5815710134825</v>
      </c>
      <c r="BW29" s="691">
        <v>1241.295918745436</v>
      </c>
      <c r="BX29" s="691">
        <v>1712.9891657273931</v>
      </c>
      <c r="BY29" s="745">
        <v>231.4545308925874</v>
      </c>
      <c r="BZ29" s="745">
        <v>4925.1489647443868</v>
      </c>
      <c r="CA29" s="745">
        <v>790.45586093617192</v>
      </c>
      <c r="CB29" s="745">
        <v>2280.7346675266604</v>
      </c>
      <c r="CC29" s="745">
        <v>1057.7081802497682</v>
      </c>
      <c r="CD29" s="745">
        <v>1351.7278975865536</v>
      </c>
      <c r="CE29" s="745">
        <v>1112.9553028386463</v>
      </c>
      <c r="CF29" s="745">
        <v>2021.2237839521924</v>
      </c>
      <c r="CG29" s="745">
        <v>1365.3736615103151</v>
      </c>
      <c r="CH29" s="898"/>
      <c r="CI29" s="898"/>
      <c r="CJ29" s="898"/>
      <c r="CK29" s="898"/>
      <c r="CL29" s="898"/>
      <c r="CM29" s="898"/>
      <c r="CN29" s="898"/>
      <c r="CO29" s="898"/>
      <c r="CP29" s="898"/>
      <c r="CQ29" s="898"/>
      <c r="CR29" s="898"/>
      <c r="CS29" s="898"/>
      <c r="CT29" s="898"/>
      <c r="CU29" s="898"/>
      <c r="CV29" s="898"/>
      <c r="CW29" s="898"/>
      <c r="CX29" s="898"/>
      <c r="CY29" s="898"/>
      <c r="CZ29" s="899"/>
    </row>
    <row r="30" s="133" customFormat="true" ht="15" customHeight="true" x14ac:dyDescent="0.2">
      <c r="A30" s="1239"/>
      <c r="B30" s="292" t="s">
        <v>48</v>
      </c>
      <c r="C30" s="552">
        <v>37.021409653257003</v>
      </c>
      <c r="D30" s="571">
        <v>38.522861266040834</v>
      </c>
      <c r="E30" s="571">
        <v>22.51473017920296</v>
      </c>
      <c r="F30" s="571">
        <v>11.892436190225775</v>
      </c>
      <c r="G30" s="591">
        <v>17.53797401687741</v>
      </c>
      <c r="H30" s="609">
        <v>29.302067371644114</v>
      </c>
      <c r="I30" s="571">
        <v>19.05121911557341</v>
      </c>
      <c r="J30" s="571">
        <v>11.602577127360842</v>
      </c>
      <c r="K30" s="571">
        <v>8.7318611611597881</v>
      </c>
      <c r="L30" s="628">
        <v>5.9515964000158785</v>
      </c>
      <c r="M30" s="642">
        <v>66.172008064704286</v>
      </c>
      <c r="N30" s="571">
        <v>54.873505168221584</v>
      </c>
      <c r="O30" s="571">
        <v>52.644698295683746</v>
      </c>
      <c r="P30" s="571">
        <v>36.594954474170493</v>
      </c>
      <c r="Q30" s="591">
        <v>25.354981426894955</v>
      </c>
      <c r="R30" s="642">
        <v>8.9986807134746556</v>
      </c>
      <c r="S30" s="571">
        <v>57.958901955395405</v>
      </c>
      <c r="T30" s="571">
        <v>22.990746144065476</v>
      </c>
      <c r="U30" s="571">
        <v>25.237507604094027</v>
      </c>
      <c r="V30" s="571">
        <v>33.803338138911052</v>
      </c>
      <c r="W30" s="571">
        <v>8.4506125054013967</v>
      </c>
      <c r="X30" s="571">
        <v>44.226345718949254</v>
      </c>
      <c r="Y30" s="657">
        <v>1.9846766407418903</v>
      </c>
      <c r="Z30" s="657">
        <v>0.25843482565159681</v>
      </c>
      <c r="AA30" s="657">
        <v>42.522501916765719</v>
      </c>
      <c r="AB30" s="657">
        <v>10.164822578530396</v>
      </c>
      <c r="AC30" s="657">
        <v>6.3895746291233388</v>
      </c>
      <c r="AD30" s="657">
        <v>14.433809341026585</v>
      </c>
      <c r="AE30" s="657">
        <v>30.600719549249987</v>
      </c>
      <c r="AF30" s="657">
        <v>24.471896124008566</v>
      </c>
      <c r="AG30" s="657">
        <v>49.240776815530211</v>
      </c>
      <c r="AH30" s="861"/>
      <c r="AI30" s="861"/>
      <c r="AJ30" s="861"/>
      <c r="AK30" s="861"/>
      <c r="AL30" s="861"/>
      <c r="AM30" s="861"/>
      <c r="AN30" s="861"/>
      <c r="AO30" s="861"/>
      <c r="AP30" s="861"/>
      <c r="AQ30" s="861"/>
      <c r="AR30" s="861"/>
      <c r="AS30" s="861"/>
      <c r="AT30" s="861"/>
      <c r="AU30" s="861"/>
      <c r="AV30" s="861"/>
      <c r="AW30" s="861"/>
      <c r="AX30" s="861"/>
      <c r="AY30" s="861"/>
      <c r="AZ30" s="242"/>
      <c r="BA30" s="1240"/>
      <c r="BB30" s="168" t="s">
        <v>48</v>
      </c>
      <c r="BC30" s="675">
        <v>2933.5219566496503</v>
      </c>
      <c r="BD30" s="692">
        <v>2221.1413635273907</v>
      </c>
      <c r="BE30" s="692">
        <v>1264.6876084494536</v>
      </c>
      <c r="BF30" s="692">
        <v>741.56633964971456</v>
      </c>
      <c r="BG30" s="710">
        <v>1210.284894745188</v>
      </c>
      <c r="BH30" s="728">
        <v>1026.5837342384841</v>
      </c>
      <c r="BI30" s="692">
        <v>667.06016491928108</v>
      </c>
      <c r="BJ30" s="692">
        <v>467.09605573326968</v>
      </c>
      <c r="BK30" s="692">
        <v>398.25429402014265</v>
      </c>
      <c r="BL30" s="710">
        <v>290.02689797299223</v>
      </c>
      <c r="BM30" s="728">
        <v>1536.5052154623077</v>
      </c>
      <c r="BN30" s="692">
        <v>1104.6000558111828</v>
      </c>
      <c r="BO30" s="692">
        <v>1271.2608681048378</v>
      </c>
      <c r="BP30" s="692">
        <v>924.74844808320859</v>
      </c>
      <c r="BQ30" s="710">
        <v>685.0664286756936</v>
      </c>
      <c r="BR30" s="728">
        <v>118.80080336785016</v>
      </c>
      <c r="BS30" s="692">
        <v>1756.9041976084407</v>
      </c>
      <c r="BT30" s="692">
        <v>336.60839769487251</v>
      </c>
      <c r="BU30" s="692">
        <v>309.95542303247794</v>
      </c>
      <c r="BV30" s="692">
        <v>745.33561057545535</v>
      </c>
      <c r="BW30" s="692">
        <v>114.57980332716906</v>
      </c>
      <c r="BX30" s="692">
        <v>1358.3340025473901</v>
      </c>
      <c r="BY30" s="746">
        <v>4.6866386307034613</v>
      </c>
      <c r="BZ30" s="746">
        <v>12.761279731142668</v>
      </c>
      <c r="CA30" s="746">
        <v>584.78816898228058</v>
      </c>
      <c r="CB30" s="746">
        <v>258.06442319744855</v>
      </c>
      <c r="CC30" s="746">
        <v>72.196075669609456</v>
      </c>
      <c r="CD30" s="746">
        <v>228.0174284311783</v>
      </c>
      <c r="CE30" s="746">
        <v>490.74331710377112</v>
      </c>
      <c r="CF30" s="746">
        <v>654.89765988917929</v>
      </c>
      <c r="CG30" s="746">
        <v>1324.528933232431</v>
      </c>
      <c r="CH30" s="900"/>
      <c r="CI30" s="900"/>
      <c r="CJ30" s="900"/>
      <c r="CK30" s="900"/>
      <c r="CL30" s="900"/>
      <c r="CM30" s="900"/>
      <c r="CN30" s="900"/>
      <c r="CO30" s="900"/>
      <c r="CP30" s="900"/>
      <c r="CQ30" s="900"/>
      <c r="CR30" s="900"/>
      <c r="CS30" s="900"/>
      <c r="CT30" s="900"/>
      <c r="CU30" s="900"/>
      <c r="CV30" s="900"/>
      <c r="CW30" s="900"/>
      <c r="CX30" s="900"/>
      <c r="CY30" s="900"/>
      <c r="CZ30" s="901"/>
    </row>
    <row r="31" s="133" customFormat="true" ht="15" customHeight="true" x14ac:dyDescent="0.2">
      <c r="A31" s="1239" t="s">
        <v>103</v>
      </c>
      <c r="B31" s="292" t="s">
        <v>49</v>
      </c>
      <c r="C31" s="552">
        <v>61.614278142861643</v>
      </c>
      <c r="D31" s="571">
        <v>58.851925719458528</v>
      </c>
      <c r="E31" s="571">
        <v>76.398402098085683</v>
      </c>
      <c r="F31" s="571">
        <v>87.695315799412384</v>
      </c>
      <c r="G31" s="591">
        <v>81.980169179791403</v>
      </c>
      <c r="H31" s="609">
        <v>67.017313594893309</v>
      </c>
      <c r="I31" s="571">
        <v>79.547669456877387</v>
      </c>
      <c r="J31" s="571">
        <v>87.679127651039494</v>
      </c>
      <c r="K31" s="571">
        <v>90.775488847067109</v>
      </c>
      <c r="L31" s="628">
        <v>93.84130591101831</v>
      </c>
      <c r="M31" s="642">
        <v>33.081063361647551</v>
      </c>
      <c r="N31" s="571">
        <v>42.414573203112091</v>
      </c>
      <c r="O31" s="571">
        <v>46.055850467051094</v>
      </c>
      <c r="P31" s="571">
        <v>62.058599962752837</v>
      </c>
      <c r="Q31" s="591">
        <v>74.50996842116929</v>
      </c>
      <c r="R31" s="642">
        <v>89.561110173571805</v>
      </c>
      <c r="S31" s="571">
        <v>41.2807671201925</v>
      </c>
      <c r="T31" s="571">
        <v>76.137552430992216</v>
      </c>
      <c r="U31" s="571">
        <v>74.065498703910137</v>
      </c>
      <c r="V31" s="571">
        <v>64.961190181262964</v>
      </c>
      <c r="W31" s="571">
        <v>86.266950671519851</v>
      </c>
      <c r="X31" s="571">
        <v>54.186601007407972</v>
      </c>
      <c r="Y31" s="657">
        <v>96.113113929518804</v>
      </c>
      <c r="Z31" s="657">
        <v>99.281099496784691</v>
      </c>
      <c r="AA31" s="657">
        <v>56.333444596173166</v>
      </c>
      <c r="AB31" s="657">
        <v>89.719592763516061</v>
      </c>
      <c r="AC31" s="657">
        <v>92.283710890586477</v>
      </c>
      <c r="AD31" s="657">
        <v>84.583385975223806</v>
      </c>
      <c r="AE31" s="657">
        <v>66.406975193480847</v>
      </c>
      <c r="AF31" s="657">
        <v>74.61153017303846</v>
      </c>
      <c r="AG31" s="657">
        <v>49.963474998236315</v>
      </c>
      <c r="AH31" s="861"/>
      <c r="AI31" s="861"/>
      <c r="AJ31" s="861"/>
      <c r="AK31" s="861"/>
      <c r="AL31" s="861"/>
      <c r="AM31" s="861"/>
      <c r="AN31" s="861"/>
      <c r="AO31" s="861"/>
      <c r="AP31" s="861"/>
      <c r="AQ31" s="861"/>
      <c r="AR31" s="861"/>
      <c r="AS31" s="861"/>
      <c r="AT31" s="861"/>
      <c r="AU31" s="861"/>
      <c r="AV31" s="861"/>
      <c r="AW31" s="861"/>
      <c r="AX31" s="861"/>
      <c r="AY31" s="861"/>
      <c r="AZ31" s="242"/>
      <c r="BA31" s="1240" t="s">
        <v>103</v>
      </c>
      <c r="BB31" s="168" t="s">
        <v>49</v>
      </c>
      <c r="BC31" s="675">
        <v>4882.2246226732168</v>
      </c>
      <c r="BD31" s="692">
        <v>3392.9763479189405</v>
      </c>
      <c r="BE31" s="692">
        <v>4288.0356384927436</v>
      </c>
      <c r="BF31" s="692">
        <v>5466.4574257092054</v>
      </c>
      <c r="BG31" s="710">
        <v>5657.4014952624666</v>
      </c>
      <c r="BH31" s="728">
        <v>2347.5853960490595</v>
      </c>
      <c r="BI31" s="692">
        <v>2781.763835905896</v>
      </c>
      <c r="BJ31" s="692">
        <v>3529.7825859184836</v>
      </c>
      <c r="BK31" s="692">
        <v>4140.2087777035013</v>
      </c>
      <c r="BL31" s="710">
        <v>4572.9752197300622</v>
      </c>
      <c r="BM31" s="728">
        <v>767.42741602197975</v>
      </c>
      <c r="BN31" s="692">
        <v>853.80257345939708</v>
      </c>
      <c r="BO31" s="692">
        <v>1112.1537845502348</v>
      </c>
      <c r="BP31" s="692">
        <v>1568.2105588156548</v>
      </c>
      <c r="BQ31" s="710">
        <v>2013.1853819022965</v>
      </c>
      <c r="BR31" s="728">
        <v>1182.3879719617787</v>
      </c>
      <c r="BS31" s="692">
        <v>1249.5135787132012</v>
      </c>
      <c r="BT31" s="692">
        <v>1113.097652077292</v>
      </c>
      <c r="BU31" s="692">
        <v>909.63827898591023</v>
      </c>
      <c r="BV31" s="692">
        <v>1432.3404436713315</v>
      </c>
      <c r="BW31" s="692">
        <v>1169.6726403274877</v>
      </c>
      <c r="BX31" s="692">
        <v>1664.2456308411367</v>
      </c>
      <c r="BY31" s="746">
        <v>226.96263129841864</v>
      </c>
      <c r="BZ31" s="746">
        <v>4902.411582879673</v>
      </c>
      <c r="CA31" s="746">
        <v>774.7223336562912</v>
      </c>
      <c r="CB31" s="746">
        <v>2277.8002052815186</v>
      </c>
      <c r="CC31" s="746">
        <v>1042.7175768730717</v>
      </c>
      <c r="CD31" s="746">
        <v>1336.202086531136</v>
      </c>
      <c r="CE31" s="746">
        <v>1064.9677447233548</v>
      </c>
      <c r="CF31" s="746">
        <v>1996.6951585388592</v>
      </c>
      <c r="CG31" s="746">
        <v>1343.7200136961169</v>
      </c>
      <c r="CH31" s="900"/>
      <c r="CI31" s="900"/>
      <c r="CJ31" s="900"/>
      <c r="CK31" s="900"/>
      <c r="CL31" s="900"/>
      <c r="CM31" s="900"/>
      <c r="CN31" s="900"/>
      <c r="CO31" s="900"/>
      <c r="CP31" s="900"/>
      <c r="CQ31" s="900"/>
      <c r="CR31" s="900"/>
      <c r="CS31" s="900"/>
      <c r="CT31" s="900"/>
      <c r="CU31" s="900"/>
      <c r="CV31" s="900"/>
      <c r="CW31" s="900"/>
      <c r="CX31" s="900"/>
      <c r="CY31" s="900"/>
      <c r="CZ31" s="901"/>
    </row>
    <row r="32" s="133" customFormat="true" ht="15" customHeight="true" x14ac:dyDescent="0.2">
      <c r="A32" s="1239"/>
      <c r="B32" s="292" t="s">
        <v>48</v>
      </c>
      <c r="C32" s="552">
        <v>38.385721857138613</v>
      </c>
      <c r="D32" s="571">
        <v>41.148074280541671</v>
      </c>
      <c r="E32" s="571">
        <v>23.601597901914353</v>
      </c>
      <c r="F32" s="571">
        <v>12.304684200587626</v>
      </c>
      <c r="G32" s="591">
        <v>18.01983082020865</v>
      </c>
      <c r="H32" s="609">
        <v>32.98268640510679</v>
      </c>
      <c r="I32" s="571">
        <v>20.452330543122503</v>
      </c>
      <c r="J32" s="571">
        <v>12.320872348960425</v>
      </c>
      <c r="K32" s="571">
        <v>9.2245111529329424</v>
      </c>
      <c r="L32" s="628">
        <v>6.1586940889816884</v>
      </c>
      <c r="M32" s="642">
        <v>66.91893663835252</v>
      </c>
      <c r="N32" s="571">
        <v>57.585426796887916</v>
      </c>
      <c r="O32" s="571">
        <v>53.944149532948884</v>
      </c>
      <c r="P32" s="571">
        <v>37.941400037247149</v>
      </c>
      <c r="Q32" s="591">
        <v>25.490031578830546</v>
      </c>
      <c r="R32" s="642">
        <v>10.438889826428047</v>
      </c>
      <c r="S32" s="571">
        <v>58.719232879807379</v>
      </c>
      <c r="T32" s="571">
        <v>23.862447569007848</v>
      </c>
      <c r="U32" s="571">
        <v>25.934501296089934</v>
      </c>
      <c r="V32" s="571">
        <v>35.038809818737143</v>
      </c>
      <c r="W32" s="571">
        <v>13.733049328480076</v>
      </c>
      <c r="X32" s="571">
        <v>45.813398992592127</v>
      </c>
      <c r="Y32" s="657">
        <v>3.8868860704812112</v>
      </c>
      <c r="Z32" s="657">
        <v>0.71890050321531251</v>
      </c>
      <c r="AA32" s="657">
        <v>43.666555403826763</v>
      </c>
      <c r="AB32" s="657">
        <v>10.280407236483972</v>
      </c>
      <c r="AC32" s="657">
        <v>7.7162891094134132</v>
      </c>
      <c r="AD32" s="657">
        <v>15.416614024776198</v>
      </c>
      <c r="AE32" s="657">
        <v>33.593024806519253</v>
      </c>
      <c r="AF32" s="657">
        <v>25.388469826961458</v>
      </c>
      <c r="AG32" s="657">
        <v>50.036525001763707</v>
      </c>
      <c r="AH32" s="861"/>
      <c r="AI32" s="861"/>
      <c r="AJ32" s="861"/>
      <c r="AK32" s="861"/>
      <c r="AL32" s="861"/>
      <c r="AM32" s="861"/>
      <c r="AN32" s="861"/>
      <c r="AO32" s="861"/>
      <c r="AP32" s="861"/>
      <c r="AQ32" s="861"/>
      <c r="AR32" s="861"/>
      <c r="AS32" s="861"/>
      <c r="AT32" s="861"/>
      <c r="AU32" s="861"/>
      <c r="AV32" s="861"/>
      <c r="AW32" s="861"/>
      <c r="AX32" s="861"/>
      <c r="AY32" s="861"/>
      <c r="AZ32" s="242"/>
      <c r="BA32" s="1240"/>
      <c r="BB32" s="168" t="s">
        <v>48</v>
      </c>
      <c r="BC32" s="675">
        <v>3041.6280456207833</v>
      </c>
      <c r="BD32" s="692">
        <v>2372.300329845079</v>
      </c>
      <c r="BE32" s="692">
        <v>1324.6938437122128</v>
      </c>
      <c r="BF32" s="692">
        <v>767.00826841380353</v>
      </c>
      <c r="BG32" s="710">
        <v>1243.5375389754042</v>
      </c>
      <c r="BH32" s="728">
        <v>1155.3681992558213</v>
      </c>
      <c r="BI32" s="692">
        <v>715.21332872855101</v>
      </c>
      <c r="BJ32" s="692">
        <v>496.01315416565353</v>
      </c>
      <c r="BK32" s="692">
        <v>420.72372763245937</v>
      </c>
      <c r="BL32" s="710">
        <v>300.11896340739719</v>
      </c>
      <c r="BM32" s="728">
        <v>1552.4116037590331</v>
      </c>
      <c r="BN32" s="692">
        <v>1159.1908601200571</v>
      </c>
      <c r="BO32" s="692">
        <v>1302.6399349705514</v>
      </c>
      <c r="BP32" s="692">
        <v>958.77290480886177</v>
      </c>
      <c r="BQ32" s="710">
        <v>688.71534971889696</v>
      </c>
      <c r="BR32" s="728">
        <v>137.81447938153059</v>
      </c>
      <c r="BS32" s="692">
        <v>1777.3526010628034</v>
      </c>
      <c r="BT32" s="692">
        <v>348.85852662461241</v>
      </c>
      <c r="BU32" s="692">
        <v>318.5155779432788</v>
      </c>
      <c r="BV32" s="692">
        <v>772.57673791760612</v>
      </c>
      <c r="BW32" s="692">
        <v>186.20308174511626</v>
      </c>
      <c r="BX32" s="692">
        <v>1407.077537433647</v>
      </c>
      <c r="BY32" s="746">
        <v>9.1785382248722147</v>
      </c>
      <c r="BZ32" s="746">
        <v>35.49866159585504</v>
      </c>
      <c r="CA32" s="746">
        <v>600.52169626216141</v>
      </c>
      <c r="CB32" s="746">
        <v>260.99888544259051</v>
      </c>
      <c r="CC32" s="746">
        <v>87.18667904630567</v>
      </c>
      <c r="CD32" s="746">
        <v>243.54323948659618</v>
      </c>
      <c r="CE32" s="746">
        <v>538.73087521906268</v>
      </c>
      <c r="CF32" s="746">
        <v>679.4262853025125</v>
      </c>
      <c r="CG32" s="746">
        <v>1345.6846238787314</v>
      </c>
      <c r="CH32" s="900"/>
      <c r="CI32" s="900"/>
      <c r="CJ32" s="900"/>
      <c r="CK32" s="900"/>
      <c r="CL32" s="900"/>
      <c r="CM32" s="900"/>
      <c r="CN32" s="900"/>
      <c r="CO32" s="900"/>
      <c r="CP32" s="900"/>
      <c r="CQ32" s="900"/>
      <c r="CR32" s="900"/>
      <c r="CS32" s="900"/>
      <c r="CT32" s="900"/>
      <c r="CU32" s="900"/>
      <c r="CV32" s="900"/>
      <c r="CW32" s="900"/>
      <c r="CX32" s="900"/>
      <c r="CY32" s="900"/>
      <c r="CZ32" s="901"/>
    </row>
    <row r="33" s="133" customFormat="true" ht="15" customHeight="true" x14ac:dyDescent="0.2">
      <c r="A33" s="1239" t="s">
        <v>104</v>
      </c>
      <c r="B33" s="292" t="s">
        <v>49</v>
      </c>
      <c r="C33" s="552">
        <v>49.214795904709938</v>
      </c>
      <c r="D33" s="571">
        <v>39.89515820417067</v>
      </c>
      <c r="E33" s="571">
        <v>67.248298676787059</v>
      </c>
      <c r="F33" s="571">
        <v>83.36362349694852</v>
      </c>
      <c r="G33" s="591">
        <v>78.910705615814976</v>
      </c>
      <c r="H33" s="609">
        <v>46.926696390520242</v>
      </c>
      <c r="I33" s="571">
        <v>69.660091566443015</v>
      </c>
      <c r="J33" s="571">
        <v>81.701110411516197</v>
      </c>
      <c r="K33" s="571">
        <v>88.015157537771671</v>
      </c>
      <c r="L33" s="628">
        <v>91.930537952345816</v>
      </c>
      <c r="M33" s="642">
        <v>22.049678656599088</v>
      </c>
      <c r="N33" s="571">
        <v>27.026765986276352</v>
      </c>
      <c r="O33" s="571">
        <v>27.95665606784813</v>
      </c>
      <c r="P33" s="571">
        <v>46.87980636353246</v>
      </c>
      <c r="Q33" s="591">
        <v>68.020480777163286</v>
      </c>
      <c r="R33" s="642">
        <v>73.787740865749356</v>
      </c>
      <c r="S33" s="571">
        <v>37.169243489277285</v>
      </c>
      <c r="T33" s="571">
        <v>70.715319285095845</v>
      </c>
      <c r="U33" s="571">
        <v>61.34294871095085</v>
      </c>
      <c r="V33" s="571">
        <v>39.738823348409127</v>
      </c>
      <c r="W33" s="571">
        <v>75.494595108997501</v>
      </c>
      <c r="X33" s="571">
        <v>43.196124440348463</v>
      </c>
      <c r="Y33" s="657">
        <v>72.991746141898687</v>
      </c>
      <c r="Z33" s="657">
        <v>99.215667201467085</v>
      </c>
      <c r="AA33" s="657">
        <v>39.866197913087241</v>
      </c>
      <c r="AB33" s="657">
        <v>86.680916050232014</v>
      </c>
      <c r="AC33" s="657">
        <v>81.502515230651639</v>
      </c>
      <c r="AD33" s="657">
        <v>76.487476533103106</v>
      </c>
      <c r="AE33" s="657">
        <v>48.231994039831932</v>
      </c>
      <c r="AF33" s="657">
        <v>56.22002856427212</v>
      </c>
      <c r="AG33" s="657">
        <v>47.432388350196781</v>
      </c>
      <c r="AH33" s="861"/>
      <c r="AI33" s="861"/>
      <c r="AJ33" s="861"/>
      <c r="AK33" s="861"/>
      <c r="AL33" s="861"/>
      <c r="AM33" s="861"/>
      <c r="AN33" s="861"/>
      <c r="AO33" s="861"/>
      <c r="AP33" s="861"/>
      <c r="AQ33" s="861"/>
      <c r="AR33" s="861"/>
      <c r="AS33" s="861"/>
      <c r="AT33" s="861"/>
      <c r="AU33" s="861"/>
      <c r="AV33" s="861"/>
      <c r="AW33" s="861"/>
      <c r="AX33" s="861"/>
      <c r="AY33" s="861"/>
      <c r="AZ33" s="242"/>
      <c r="BA33" s="1240" t="s">
        <v>104</v>
      </c>
      <c r="BB33" s="168" t="s">
        <v>49</v>
      </c>
      <c r="BC33" s="675">
        <v>3899.7079184907952</v>
      </c>
      <c r="BD33" s="692">
        <v>2300.0662515021058</v>
      </c>
      <c r="BE33" s="692">
        <v>3774.4650861132714</v>
      </c>
      <c r="BF33" s="692">
        <v>5196.4428720601527</v>
      </c>
      <c r="BG33" s="710">
        <v>5445.579686034308</v>
      </c>
      <c r="BH33" s="728">
        <v>1643.820398369533</v>
      </c>
      <c r="BI33" s="692">
        <v>2435.9974949419611</v>
      </c>
      <c r="BJ33" s="692">
        <v>3289.1198225482594</v>
      </c>
      <c r="BK33" s="692">
        <v>4014.3119297628796</v>
      </c>
      <c r="BL33" s="710">
        <v>4479.8616974827382</v>
      </c>
      <c r="BM33" s="728">
        <v>511.51704921211109</v>
      </c>
      <c r="BN33" s="692">
        <v>544.04702461262832</v>
      </c>
      <c r="BO33" s="692">
        <v>675.09557491442354</v>
      </c>
      <c r="BP33" s="692">
        <v>1184.6449545856592</v>
      </c>
      <c r="BQ33" s="710">
        <v>1837.8458677704309</v>
      </c>
      <c r="BR33" s="728">
        <v>974.14756370047314</v>
      </c>
      <c r="BS33" s="692">
        <v>1125.0632604555301</v>
      </c>
      <c r="BT33" s="692">
        <v>1033.8269795772374</v>
      </c>
      <c r="BU33" s="692">
        <v>753.38579054763659</v>
      </c>
      <c r="BV33" s="692">
        <v>876.20814377034822</v>
      </c>
      <c r="BW33" s="692">
        <v>1023.6128865599093</v>
      </c>
      <c r="BX33" s="692">
        <v>1326.6925777332274</v>
      </c>
      <c r="BY33" s="746">
        <v>172.36356299495108</v>
      </c>
      <c r="BZ33" s="746">
        <v>4899.1805948659894</v>
      </c>
      <c r="CA33" s="746">
        <v>548.25750675520749</v>
      </c>
      <c r="CB33" s="746">
        <v>2200.6543085146182</v>
      </c>
      <c r="CC33" s="746">
        <v>920.90038827247258</v>
      </c>
      <c r="CD33" s="746">
        <v>1208.3073355206061</v>
      </c>
      <c r="CE33" s="746">
        <v>773.49582278749301</v>
      </c>
      <c r="CF33" s="746">
        <v>1504.5162401422319</v>
      </c>
      <c r="CG33" s="746">
        <v>1275.648852002704</v>
      </c>
      <c r="CH33" s="900"/>
      <c r="CI33" s="900"/>
      <c r="CJ33" s="900"/>
      <c r="CK33" s="900"/>
      <c r="CL33" s="900"/>
      <c r="CM33" s="900"/>
      <c r="CN33" s="900"/>
      <c r="CO33" s="900"/>
      <c r="CP33" s="900"/>
      <c r="CQ33" s="900"/>
      <c r="CR33" s="900"/>
      <c r="CS33" s="900"/>
      <c r="CT33" s="900"/>
      <c r="CU33" s="900"/>
      <c r="CV33" s="900"/>
      <c r="CW33" s="900"/>
      <c r="CX33" s="900"/>
      <c r="CY33" s="900"/>
      <c r="CZ33" s="901"/>
    </row>
    <row r="34" s="133" customFormat="true" ht="15" customHeight="true" x14ac:dyDescent="0.2">
      <c r="A34" s="1239"/>
      <c r="B34" s="292" t="s">
        <v>48</v>
      </c>
      <c r="C34" s="552">
        <v>50.785204095290283</v>
      </c>
      <c r="D34" s="571">
        <v>60.104841795829557</v>
      </c>
      <c r="E34" s="571">
        <v>32.751701323213098</v>
      </c>
      <c r="F34" s="571">
        <v>16.636376503051498</v>
      </c>
      <c r="G34" s="591">
        <v>21.089294384185074</v>
      </c>
      <c r="H34" s="609">
        <v>53.07330360947995</v>
      </c>
      <c r="I34" s="571">
        <v>30.339908433556921</v>
      </c>
      <c r="J34" s="571">
        <v>18.298889588483689</v>
      </c>
      <c r="K34" s="571">
        <v>11.984842462228421</v>
      </c>
      <c r="L34" s="628">
        <v>8.0694620476541932</v>
      </c>
      <c r="M34" s="642">
        <v>77.950321343400958</v>
      </c>
      <c r="N34" s="571">
        <v>72.973234013723626</v>
      </c>
      <c r="O34" s="571">
        <v>72.043343932151799</v>
      </c>
      <c r="P34" s="571">
        <v>53.120193636467469</v>
      </c>
      <c r="Q34" s="591">
        <v>31.979519222836561</v>
      </c>
      <c r="R34" s="642">
        <v>26.212259134250427</v>
      </c>
      <c r="S34" s="571">
        <v>62.830756510722573</v>
      </c>
      <c r="T34" s="571">
        <v>29.284680714904233</v>
      </c>
      <c r="U34" s="571">
        <v>38.657051289049221</v>
      </c>
      <c r="V34" s="571">
        <v>60.261176651590951</v>
      </c>
      <c r="W34" s="571">
        <v>24.5054048910023</v>
      </c>
      <c r="X34" s="571">
        <v>56.803875559651665</v>
      </c>
      <c r="Y34" s="657">
        <v>27.008253858101348</v>
      </c>
      <c r="Z34" s="657">
        <v>0.78433279853292603</v>
      </c>
      <c r="AA34" s="657">
        <v>60.133802086912638</v>
      </c>
      <c r="AB34" s="657">
        <v>13.319083949767998</v>
      </c>
      <c r="AC34" s="657">
        <v>18.497484769348301</v>
      </c>
      <c r="AD34" s="657">
        <v>23.512523466896901</v>
      </c>
      <c r="AE34" s="657">
        <v>51.768005960168161</v>
      </c>
      <c r="AF34" s="657">
        <v>43.779971435727759</v>
      </c>
      <c r="AG34" s="657">
        <v>52.567611649803212</v>
      </c>
      <c r="AH34" s="861"/>
      <c r="AI34" s="861"/>
      <c r="AJ34" s="861"/>
      <c r="AK34" s="861"/>
      <c r="AL34" s="861"/>
      <c r="AM34" s="861"/>
      <c r="AN34" s="861"/>
      <c r="AO34" s="861"/>
      <c r="AP34" s="861"/>
      <c r="AQ34" s="861"/>
      <c r="AR34" s="861"/>
      <c r="AS34" s="861"/>
      <c r="AT34" s="861"/>
      <c r="AU34" s="861"/>
      <c r="AV34" s="861"/>
      <c r="AW34" s="861"/>
      <c r="AX34" s="861"/>
      <c r="AY34" s="861"/>
      <c r="AZ34" s="242"/>
      <c r="BA34" s="1240"/>
      <c r="BB34" s="168" t="s">
        <v>48</v>
      </c>
      <c r="BC34" s="675">
        <v>4024.144749803203</v>
      </c>
      <c r="BD34" s="692">
        <v>3465.210426261915</v>
      </c>
      <c r="BE34" s="692">
        <v>1838.2643960916919</v>
      </c>
      <c r="BF34" s="692">
        <v>1037.022822062856</v>
      </c>
      <c r="BG34" s="710">
        <v>1455.3593482035621</v>
      </c>
      <c r="BH34" s="728">
        <v>1859.133196935351</v>
      </c>
      <c r="BI34" s="692">
        <v>1060.9796696924875</v>
      </c>
      <c r="BJ34" s="692">
        <v>736.67591753587669</v>
      </c>
      <c r="BK34" s="692">
        <v>546.62057557308242</v>
      </c>
      <c r="BL34" s="710">
        <v>393.23248565472142</v>
      </c>
      <c r="BM34" s="728">
        <v>1808.3219705689012</v>
      </c>
      <c r="BN34" s="692">
        <v>1468.9464089668254</v>
      </c>
      <c r="BO34" s="692">
        <v>1739.6981446063617</v>
      </c>
      <c r="BP34" s="692">
        <v>1342.3385090388558</v>
      </c>
      <c r="BQ34" s="710">
        <v>864.05486385076267</v>
      </c>
      <c r="BR34" s="728">
        <v>346.05488764283513</v>
      </c>
      <c r="BS34" s="692">
        <v>1901.8029193204741</v>
      </c>
      <c r="BT34" s="692">
        <v>428.12919912466714</v>
      </c>
      <c r="BU34" s="692">
        <v>474.76806638155244</v>
      </c>
      <c r="BV34" s="692">
        <v>1328.7090378185887</v>
      </c>
      <c r="BW34" s="692">
        <v>332.2628355126929</v>
      </c>
      <c r="BX34" s="692">
        <v>1744.6305905415572</v>
      </c>
      <c r="BY34" s="746">
        <v>63.777606528339845</v>
      </c>
      <c r="BZ34" s="746">
        <v>38.72964960953896</v>
      </c>
      <c r="CA34" s="746">
        <v>826.98652316324444</v>
      </c>
      <c r="CB34" s="746">
        <v>338.14478220949059</v>
      </c>
      <c r="CC34" s="746">
        <v>209.00386764690529</v>
      </c>
      <c r="CD34" s="746">
        <v>371.43799049712624</v>
      </c>
      <c r="CE34" s="746">
        <v>830.20279715492438</v>
      </c>
      <c r="CF34" s="746">
        <v>1171.6052036991389</v>
      </c>
      <c r="CG34" s="746">
        <v>1413.7557855721434</v>
      </c>
      <c r="CH34" s="900"/>
      <c r="CI34" s="900"/>
      <c r="CJ34" s="900"/>
      <c r="CK34" s="900"/>
      <c r="CL34" s="900"/>
      <c r="CM34" s="900"/>
      <c r="CN34" s="900"/>
      <c r="CO34" s="900"/>
      <c r="CP34" s="900"/>
      <c r="CQ34" s="900"/>
      <c r="CR34" s="900"/>
      <c r="CS34" s="900"/>
      <c r="CT34" s="900"/>
      <c r="CU34" s="900"/>
      <c r="CV34" s="900"/>
      <c r="CW34" s="900"/>
      <c r="CX34" s="900"/>
      <c r="CY34" s="900"/>
      <c r="CZ34" s="901"/>
    </row>
    <row r="35" s="133" customFormat="true" ht="15" customHeight="true" x14ac:dyDescent="0.2">
      <c r="A35" s="1239" t="s">
        <v>55</v>
      </c>
      <c r="B35" s="292" t="s">
        <v>49</v>
      </c>
      <c r="C35" s="552">
        <v>91.273847450011431</v>
      </c>
      <c r="D35" s="571">
        <v>86.422238407294472</v>
      </c>
      <c r="E35" s="571">
        <v>91.023816034911306</v>
      </c>
      <c r="F35" s="571">
        <v>94.06025893210969</v>
      </c>
      <c r="G35" s="591">
        <v>92.708846356479611</v>
      </c>
      <c r="H35" s="609">
        <v>86.051372648566769</v>
      </c>
      <c r="I35" s="571">
        <v>92.244159712753486</v>
      </c>
      <c r="J35" s="571">
        <v>93.886714831401562</v>
      </c>
      <c r="K35" s="571">
        <v>94.235790748105003</v>
      </c>
      <c r="L35" s="628">
        <v>95.68999551118948</v>
      </c>
      <c r="M35" s="642">
        <v>81.188864547267741</v>
      </c>
      <c r="N35" s="571">
        <v>81.732205830536515</v>
      </c>
      <c r="O35" s="571">
        <v>87.776897445441563</v>
      </c>
      <c r="P35" s="571">
        <v>92.541586728293041</v>
      </c>
      <c r="Q35" s="591">
        <v>96.868509766866012</v>
      </c>
      <c r="R35" s="642">
        <v>97.346302998856459</v>
      </c>
      <c r="S35" s="571">
        <v>90.968260906400957</v>
      </c>
      <c r="T35" s="571">
        <v>94.471952483704783</v>
      </c>
      <c r="U35" s="571">
        <v>96.382424183636303</v>
      </c>
      <c r="V35" s="571">
        <v>83.534773772892038</v>
      </c>
      <c r="W35" s="571">
        <v>89.898879664561946</v>
      </c>
      <c r="X35" s="571">
        <v>69.985504307852025</v>
      </c>
      <c r="Y35" s="657">
        <v>98.097790570260685</v>
      </c>
      <c r="Z35" s="657">
        <v>99.539534322436268</v>
      </c>
      <c r="AA35" s="657">
        <v>84.390776594948548</v>
      </c>
      <c r="AB35" s="657">
        <v>98.748680226376337</v>
      </c>
      <c r="AC35" s="657">
        <v>97.664299781624848</v>
      </c>
      <c r="AD35" s="657">
        <v>95.811805861260709</v>
      </c>
      <c r="AE35" s="657">
        <v>94.306222028994796</v>
      </c>
      <c r="AF35" s="657">
        <v>85.528468915277884</v>
      </c>
      <c r="AG35" s="657">
        <v>94.37797520779398</v>
      </c>
      <c r="AH35" s="861"/>
      <c r="AI35" s="861"/>
      <c r="AJ35" s="861"/>
      <c r="AK35" s="861"/>
      <c r="AL35" s="861"/>
      <c r="AM35" s="861"/>
      <c r="AN35" s="861"/>
      <c r="AO35" s="861"/>
      <c r="AP35" s="861"/>
      <c r="AQ35" s="861"/>
      <c r="AR35" s="861"/>
      <c r="AS35" s="861"/>
      <c r="AT35" s="861"/>
      <c r="AU35" s="861"/>
      <c r="AV35" s="861"/>
      <c r="AW35" s="861"/>
      <c r="AX35" s="861"/>
      <c r="AY35" s="861"/>
      <c r="AZ35" s="242"/>
      <c r="BA35" s="1240" t="s">
        <v>55</v>
      </c>
      <c r="BB35" s="168" t="s">
        <v>49</v>
      </c>
      <c r="BC35" s="675">
        <v>7232.4051966223069</v>
      </c>
      <c r="BD35" s="692">
        <v>4982.9115010281639</v>
      </c>
      <c r="BE35" s="692">
        <v>5112.9501129651217</v>
      </c>
      <c r="BF35" s="692">
        <v>5865.2340703847603</v>
      </c>
      <c r="BG35" s="710">
        <v>6397.7809664059123</v>
      </c>
      <c r="BH35" s="728">
        <v>3014.7681509803451</v>
      </c>
      <c r="BI35" s="692">
        <v>3229.8407790885258</v>
      </c>
      <c r="BJ35" s="692">
        <v>3779.6873661875093</v>
      </c>
      <c r="BK35" s="692">
        <v>4298.0308118906969</v>
      </c>
      <c r="BL35" s="710">
        <v>4663.0636051002703</v>
      </c>
      <c r="BM35" s="728">
        <v>1885.1946232666776</v>
      </c>
      <c r="BN35" s="692">
        <v>1645.2639364883437</v>
      </c>
      <c r="BO35" s="692">
        <v>2119.6310067027248</v>
      </c>
      <c r="BP35" s="692">
        <v>2338.5105935997058</v>
      </c>
      <c r="BQ35" s="710">
        <v>2617.2909741015042</v>
      </c>
      <c r="BR35" s="728">
        <v>1285.1682784829902</v>
      </c>
      <c r="BS35" s="692">
        <v>2757.514618868961</v>
      </c>
      <c r="BT35" s="692">
        <v>1383.1674863172912</v>
      </c>
      <c r="BU35" s="692">
        <v>1183.7244600131799</v>
      </c>
      <c r="BV35" s="692">
        <v>1841.8725795199441</v>
      </c>
      <c r="BW35" s="692">
        <v>1218.9170837870615</v>
      </c>
      <c r="BX35" s="692">
        <v>2149.481008241004</v>
      </c>
      <c r="BY35" s="746">
        <v>231.64926992912208</v>
      </c>
      <c r="BZ35" s="746">
        <v>4915.1728626108152</v>
      </c>
      <c r="CA35" s="746">
        <v>1160.5791169238496</v>
      </c>
      <c r="CB35" s="746">
        <v>2507.0305956892998</v>
      </c>
      <c r="CC35" s="746">
        <v>1103.5130797464394</v>
      </c>
      <c r="CD35" s="746">
        <v>1513.5825248664496</v>
      </c>
      <c r="CE35" s="746">
        <v>1512.38758119882</v>
      </c>
      <c r="CF35" s="746">
        <v>2288.845697230955</v>
      </c>
      <c r="CG35" s="746">
        <v>2538.6756039801148</v>
      </c>
      <c r="CH35" s="900"/>
      <c r="CI35" s="900"/>
      <c r="CJ35" s="900"/>
      <c r="CK35" s="900"/>
      <c r="CL35" s="900"/>
      <c r="CM35" s="900"/>
      <c r="CN35" s="900"/>
      <c r="CO35" s="900"/>
      <c r="CP35" s="900"/>
      <c r="CQ35" s="900"/>
      <c r="CR35" s="900"/>
      <c r="CS35" s="900"/>
      <c r="CT35" s="900"/>
      <c r="CU35" s="900"/>
      <c r="CV35" s="900"/>
      <c r="CW35" s="900"/>
      <c r="CX35" s="900"/>
      <c r="CY35" s="900"/>
      <c r="CZ35" s="901"/>
    </row>
    <row r="36" s="133" customFormat="true" ht="15" customHeight="true" x14ac:dyDescent="0.2">
      <c r="A36" s="1239"/>
      <c r="B36" s="292" t="s">
        <v>48</v>
      </c>
      <c r="C36" s="552">
        <v>8.7261525499885586</v>
      </c>
      <c r="D36" s="571">
        <v>13.577761592705592</v>
      </c>
      <c r="E36" s="571">
        <v>8.9761839650887385</v>
      </c>
      <c r="F36" s="571">
        <v>5.939741067890334</v>
      </c>
      <c r="G36" s="591">
        <v>7.2911536435204063</v>
      </c>
      <c r="H36" s="609">
        <v>13.948627351433288</v>
      </c>
      <c r="I36" s="571">
        <v>7.7558402872465475</v>
      </c>
      <c r="J36" s="571">
        <v>6.113285168598436</v>
      </c>
      <c r="K36" s="571">
        <v>5.7642092518950605</v>
      </c>
      <c r="L36" s="628">
        <v>4.3100044888105895</v>
      </c>
      <c r="M36" s="642">
        <v>18.811135452732341</v>
      </c>
      <c r="N36" s="571">
        <v>18.267794169463521</v>
      </c>
      <c r="O36" s="571">
        <v>12.223102554558327</v>
      </c>
      <c r="P36" s="571">
        <v>7.4584132717070011</v>
      </c>
      <c r="Q36" s="591">
        <v>3.1314902331339898</v>
      </c>
      <c r="R36" s="642">
        <v>2.6536970011434557</v>
      </c>
      <c r="S36" s="571">
        <v>9.0317390935990165</v>
      </c>
      <c r="T36" s="571">
        <v>5.5280475162952518</v>
      </c>
      <c r="U36" s="571">
        <v>3.6175758163636829</v>
      </c>
      <c r="V36" s="571">
        <v>16.465226227108008</v>
      </c>
      <c r="W36" s="571">
        <v>10.101120335437997</v>
      </c>
      <c r="X36" s="571">
        <v>30.014495692147985</v>
      </c>
      <c r="Y36" s="657">
        <v>1.9022094297393215</v>
      </c>
      <c r="Z36" s="657">
        <v>0.46046567756371581</v>
      </c>
      <c r="AA36" s="657">
        <v>15.609223405051415</v>
      </c>
      <c r="AB36" s="657">
        <v>1.2513197736236696</v>
      </c>
      <c r="AC36" s="657">
        <v>2.335700218375111</v>
      </c>
      <c r="AD36" s="657">
        <v>4.1881941387392931</v>
      </c>
      <c r="AE36" s="657">
        <v>5.6937779710052228</v>
      </c>
      <c r="AF36" s="657">
        <v>14.47153108472213</v>
      </c>
      <c r="AG36" s="657">
        <v>5.6220247922059912</v>
      </c>
      <c r="AH36" s="861"/>
      <c r="AI36" s="861"/>
      <c r="AJ36" s="861"/>
      <c r="AK36" s="861"/>
      <c r="AL36" s="861"/>
      <c r="AM36" s="861"/>
      <c r="AN36" s="861"/>
      <c r="AO36" s="861"/>
      <c r="AP36" s="861"/>
      <c r="AQ36" s="861"/>
      <c r="AR36" s="861"/>
      <c r="AS36" s="861"/>
      <c r="AT36" s="861"/>
      <c r="AU36" s="861"/>
      <c r="AV36" s="861"/>
      <c r="AW36" s="861"/>
      <c r="AX36" s="861"/>
      <c r="AY36" s="861"/>
      <c r="AZ36" s="242"/>
      <c r="BA36" s="1240"/>
      <c r="BB36" s="168" t="s">
        <v>48</v>
      </c>
      <c r="BC36" s="675">
        <v>691.44747167167156</v>
      </c>
      <c r="BD36" s="692">
        <v>782.86313390374539</v>
      </c>
      <c r="BE36" s="692">
        <v>504.20629256736146</v>
      </c>
      <c r="BF36" s="692">
        <v>370.37928745017717</v>
      </c>
      <c r="BG36" s="710">
        <v>503.15806783195626</v>
      </c>
      <c r="BH36" s="728">
        <v>488.68340149243159</v>
      </c>
      <c r="BI36" s="692">
        <v>271.56330887345257</v>
      </c>
      <c r="BJ36" s="692">
        <v>246.10837389663141</v>
      </c>
      <c r="BK36" s="692">
        <v>262.90169344526447</v>
      </c>
      <c r="BL36" s="710">
        <v>210.03057803719224</v>
      </c>
      <c r="BM36" s="728">
        <v>436.79206022626431</v>
      </c>
      <c r="BN36" s="692">
        <v>367.72949709111106</v>
      </c>
      <c r="BO36" s="692">
        <v>295.16271281805933</v>
      </c>
      <c r="BP36" s="692">
        <v>188.47287002481224</v>
      </c>
      <c r="BQ36" s="710">
        <v>84.609757519693616</v>
      </c>
      <c r="BR36" s="728">
        <v>35.034172860319842</v>
      </c>
      <c r="BS36" s="692">
        <v>273.77848423457272</v>
      </c>
      <c r="BT36" s="692">
        <v>80.936356096541175</v>
      </c>
      <c r="BU36" s="692">
        <v>44.429396916008137</v>
      </c>
      <c r="BV36" s="692">
        <v>363.04460206899211</v>
      </c>
      <c r="BW36" s="692">
        <v>136.95863828554266</v>
      </c>
      <c r="BX36" s="692">
        <v>921.84216003377696</v>
      </c>
      <c r="BY36" s="746">
        <v>4.4918995941687552</v>
      </c>
      <c r="BZ36" s="746">
        <v>22.737381864712376</v>
      </c>
      <c r="CA36" s="746">
        <v>214.66491299460353</v>
      </c>
      <c r="CB36" s="746">
        <v>31.768495034808698</v>
      </c>
      <c r="CC36" s="746">
        <v>26.391176172938597</v>
      </c>
      <c r="CD36" s="746">
        <v>66.162801151282594</v>
      </c>
      <c r="CE36" s="746">
        <v>91.311038743596043</v>
      </c>
      <c r="CF36" s="746">
        <v>387.27574661041911</v>
      </c>
      <c r="CG36" s="746">
        <v>151.22699076262938</v>
      </c>
      <c r="CH36" s="900"/>
      <c r="CI36" s="900"/>
      <c r="CJ36" s="900"/>
      <c r="CK36" s="900"/>
      <c r="CL36" s="900"/>
      <c r="CM36" s="900"/>
      <c r="CN36" s="900"/>
      <c r="CO36" s="900"/>
      <c r="CP36" s="900"/>
      <c r="CQ36" s="900"/>
      <c r="CR36" s="900"/>
      <c r="CS36" s="900"/>
      <c r="CT36" s="900"/>
      <c r="CU36" s="900"/>
      <c r="CV36" s="900"/>
      <c r="CW36" s="900"/>
      <c r="CX36" s="900"/>
      <c r="CY36" s="900"/>
      <c r="CZ36" s="901"/>
    </row>
    <row r="37" s="133" customFormat="true" ht="15" customHeight="true" x14ac:dyDescent="0.2">
      <c r="A37" s="1239" t="s">
        <v>125</v>
      </c>
      <c r="B37" s="292" t="s">
        <v>49</v>
      </c>
      <c r="C37" s="552">
        <v>92.189982621872645</v>
      </c>
      <c r="D37" s="571">
        <v>87.581652998258917</v>
      </c>
      <c r="E37" s="571">
        <v>91.741102563226548</v>
      </c>
      <c r="F37" s="571">
        <v>94.319240096538039</v>
      </c>
      <c r="G37" s="591">
        <v>93.715380274449217</v>
      </c>
      <c r="H37" s="609">
        <v>87.132808719145956</v>
      </c>
      <c r="I37" s="571">
        <v>92.383066277760562</v>
      </c>
      <c r="J37" s="571">
        <v>93.957530889048201</v>
      </c>
      <c r="K37" s="571">
        <v>94.370193083617323</v>
      </c>
      <c r="L37" s="628">
        <v>96.17594964310662</v>
      </c>
      <c r="M37" s="642">
        <v>84.456283943993682</v>
      </c>
      <c r="N37" s="571">
        <v>84.386765277900466</v>
      </c>
      <c r="O37" s="571">
        <v>88.491993593994238</v>
      </c>
      <c r="P37" s="571">
        <v>93.210937079279404</v>
      </c>
      <c r="Q37" s="591">
        <v>97.077101943841754</v>
      </c>
      <c r="R37" s="642">
        <v>98.138799295193863</v>
      </c>
      <c r="S37" s="571">
        <v>90.969330529743758</v>
      </c>
      <c r="T37" s="571">
        <v>94.456389549320662</v>
      </c>
      <c r="U37" s="571">
        <v>96.936898429229117</v>
      </c>
      <c r="V37" s="571">
        <v>88.388378566453639</v>
      </c>
      <c r="W37" s="571">
        <v>91.973432064692929</v>
      </c>
      <c r="X37" s="571">
        <v>69.308366583949805</v>
      </c>
      <c r="Y37" s="657">
        <v>98.097790570260685</v>
      </c>
      <c r="Z37" s="657">
        <v>99.538341235412886</v>
      </c>
      <c r="AA37" s="657">
        <v>84.985947445560555</v>
      </c>
      <c r="AB37" s="657">
        <v>99.015320238815093</v>
      </c>
      <c r="AC37" s="657">
        <v>97.663004409756098</v>
      </c>
      <c r="AD37" s="657">
        <v>97.118311788410068</v>
      </c>
      <c r="AE37" s="657">
        <v>94.68744448411438</v>
      </c>
      <c r="AF37" s="657">
        <v>87.581202877351032</v>
      </c>
      <c r="AG37" s="657">
        <v>94.316218227773234</v>
      </c>
      <c r="AH37" s="861"/>
      <c r="AI37" s="861"/>
      <c r="AJ37" s="861"/>
      <c r="AK37" s="861"/>
      <c r="AL37" s="861"/>
      <c r="AM37" s="861"/>
      <c r="AN37" s="861"/>
      <c r="AO37" s="861"/>
      <c r="AP37" s="861"/>
      <c r="AQ37" s="861"/>
      <c r="AR37" s="861"/>
      <c r="AS37" s="861"/>
      <c r="AT37" s="861"/>
      <c r="AU37" s="861"/>
      <c r="AV37" s="861"/>
      <c r="AW37" s="861"/>
      <c r="AX37" s="861"/>
      <c r="AY37" s="861"/>
      <c r="AZ37" s="242"/>
      <c r="BA37" s="1240" t="s">
        <v>125</v>
      </c>
      <c r="BB37" s="168" t="s">
        <v>49</v>
      </c>
      <c r="BC37" s="675">
        <v>7059.1340657144574</v>
      </c>
      <c r="BD37" s="692">
        <v>4866.9041676207307</v>
      </c>
      <c r="BE37" s="692">
        <v>5095.2179579309332</v>
      </c>
      <c r="BF37" s="692">
        <v>5824.8491851806784</v>
      </c>
      <c r="BG37" s="710">
        <v>6351.9240429049578</v>
      </c>
      <c r="BH37" s="728">
        <v>2959.2896436365163</v>
      </c>
      <c r="BI37" s="692">
        <v>3208.5760813588854</v>
      </c>
      <c r="BJ37" s="692">
        <v>3769.0287200815587</v>
      </c>
      <c r="BK37" s="692">
        <v>4298.0308118906969</v>
      </c>
      <c r="BL37" s="710">
        <v>4645.1604562154498</v>
      </c>
      <c r="BM37" s="728">
        <v>1817.7999579850964</v>
      </c>
      <c r="BN37" s="692">
        <v>1602.3179360556157</v>
      </c>
      <c r="BO37" s="692">
        <v>2025.5539415937469</v>
      </c>
      <c r="BP37" s="692">
        <v>2280.0418347540526</v>
      </c>
      <c r="BQ37" s="710">
        <v>2592.2300357801732</v>
      </c>
      <c r="BR37" s="728">
        <v>1251.9821485750365</v>
      </c>
      <c r="BS37" s="692">
        <v>2748.0732002089003</v>
      </c>
      <c r="BT37" s="692">
        <v>1373.9240412498061</v>
      </c>
      <c r="BU37" s="692">
        <v>1168.6495058492792</v>
      </c>
      <c r="BV37" s="692">
        <v>1832.7396770058031</v>
      </c>
      <c r="BW37" s="692">
        <v>1216.6356647335911</v>
      </c>
      <c r="BX37" s="692">
        <v>2010.2206593233925</v>
      </c>
      <c r="BY37" s="746">
        <v>231.64926992912208</v>
      </c>
      <c r="BZ37" s="746">
        <v>4902.411582879673</v>
      </c>
      <c r="CA37" s="746">
        <v>1103.4712305998746</v>
      </c>
      <c r="CB37" s="746">
        <v>2506.2462744639579</v>
      </c>
      <c r="CC37" s="746">
        <v>1102.8867858015142</v>
      </c>
      <c r="CD37" s="746">
        <v>1499.8645796779749</v>
      </c>
      <c r="CE37" s="746">
        <v>1496.7707484942109</v>
      </c>
      <c r="CF37" s="746">
        <v>2256.5225435825441</v>
      </c>
      <c r="CG37" s="746">
        <v>2495.9815069771089</v>
      </c>
      <c r="CH37" s="900"/>
      <c r="CI37" s="900"/>
      <c r="CJ37" s="900"/>
      <c r="CK37" s="900"/>
      <c r="CL37" s="900"/>
      <c r="CM37" s="900"/>
      <c r="CN37" s="900"/>
      <c r="CO37" s="900"/>
      <c r="CP37" s="900"/>
      <c r="CQ37" s="900"/>
      <c r="CR37" s="900"/>
      <c r="CS37" s="900"/>
      <c r="CT37" s="900"/>
      <c r="CU37" s="900"/>
      <c r="CV37" s="900"/>
      <c r="CW37" s="900"/>
      <c r="CX37" s="900"/>
      <c r="CY37" s="900"/>
      <c r="CZ37" s="901"/>
    </row>
    <row r="38" s="133" customFormat="true" ht="15" customHeight="true" x14ac:dyDescent="0.2">
      <c r="A38" s="1239"/>
      <c r="B38" s="292" t="s">
        <v>48</v>
      </c>
      <c r="C38" s="552">
        <v>7.8100173781273448</v>
      </c>
      <c r="D38" s="571">
        <v>12.418347001741131</v>
      </c>
      <c r="E38" s="571">
        <v>8.2588974367735322</v>
      </c>
      <c r="F38" s="571">
        <v>5.6807599034619916</v>
      </c>
      <c r="G38" s="591">
        <v>6.2846197255507539</v>
      </c>
      <c r="H38" s="609">
        <v>12.867191280854136</v>
      </c>
      <c r="I38" s="571">
        <v>7.6169337222394589</v>
      </c>
      <c r="J38" s="571">
        <v>6.0424691109517816</v>
      </c>
      <c r="K38" s="571">
        <v>5.6298069163827655</v>
      </c>
      <c r="L38" s="628">
        <v>3.8240503568934123</v>
      </c>
      <c r="M38" s="642">
        <v>15.543716056006375</v>
      </c>
      <c r="N38" s="571">
        <v>15.613234722099586</v>
      </c>
      <c r="O38" s="571">
        <v>11.508006406005746</v>
      </c>
      <c r="P38" s="571">
        <v>6.7890629207205659</v>
      </c>
      <c r="Q38" s="591">
        <v>2.9228980561582212</v>
      </c>
      <c r="R38" s="642">
        <v>1.861200704806111</v>
      </c>
      <c r="S38" s="571">
        <v>9.0306694702561661</v>
      </c>
      <c r="T38" s="571">
        <v>5.5436104506793509</v>
      </c>
      <c r="U38" s="571">
        <v>3.06310157077086</v>
      </c>
      <c r="V38" s="571">
        <v>11.611621433546393</v>
      </c>
      <c r="W38" s="571">
        <v>8.0265679353070212</v>
      </c>
      <c r="X38" s="571">
        <v>30.691633416050273</v>
      </c>
      <c r="Y38" s="657">
        <v>1.9022094297393215</v>
      </c>
      <c r="Z38" s="657">
        <v>0.4616587645870816</v>
      </c>
      <c r="AA38" s="657">
        <v>15.014052554439441</v>
      </c>
      <c r="AB38" s="657">
        <v>0.98467976118491141</v>
      </c>
      <c r="AC38" s="657">
        <v>2.3369955902438502</v>
      </c>
      <c r="AD38" s="657">
        <v>2.8816882115899345</v>
      </c>
      <c r="AE38" s="657">
        <v>5.3125555158856397</v>
      </c>
      <c r="AF38" s="657">
        <v>12.418797122649041</v>
      </c>
      <c r="AG38" s="657">
        <v>5.6837817722267152</v>
      </c>
      <c r="AH38" s="861"/>
      <c r="AI38" s="861"/>
      <c r="AJ38" s="861"/>
      <c r="AK38" s="861"/>
      <c r="AL38" s="861"/>
      <c r="AM38" s="861"/>
      <c r="AN38" s="861"/>
      <c r="AO38" s="861"/>
      <c r="AP38" s="861"/>
      <c r="AQ38" s="861"/>
      <c r="AR38" s="861"/>
      <c r="AS38" s="861"/>
      <c r="AT38" s="861"/>
      <c r="AU38" s="861"/>
      <c r="AV38" s="861"/>
      <c r="AW38" s="861"/>
      <c r="AX38" s="861"/>
      <c r="AY38" s="861"/>
      <c r="AZ38" s="242"/>
      <c r="BA38" s="1240"/>
      <c r="BB38" s="168" t="s">
        <v>48</v>
      </c>
      <c r="BC38" s="675">
        <v>598.02549213931889</v>
      </c>
      <c r="BD38" s="692">
        <v>690.0863675059411</v>
      </c>
      <c r="BE38" s="692">
        <v>458.69170259379388</v>
      </c>
      <c r="BF38" s="692">
        <v>350.82523630406348</v>
      </c>
      <c r="BG38" s="710">
        <v>425.96452170748239</v>
      </c>
      <c r="BH38" s="728">
        <v>437.00813114905122</v>
      </c>
      <c r="BI38" s="692">
        <v>264.54535813947945</v>
      </c>
      <c r="BJ38" s="692">
        <v>242.38865585214668</v>
      </c>
      <c r="BK38" s="692">
        <v>256.40599855685889</v>
      </c>
      <c r="BL38" s="710">
        <v>184.69614873920861</v>
      </c>
      <c r="BM38" s="728">
        <v>334.55611677489753</v>
      </c>
      <c r="BN38" s="692">
        <v>296.46077738232879</v>
      </c>
      <c r="BO38" s="692">
        <v>263.41465243193517</v>
      </c>
      <c r="BP38" s="692">
        <v>166.06793111472166</v>
      </c>
      <c r="BQ38" s="710">
        <v>78.049550109972898</v>
      </c>
      <c r="BR38" s="728">
        <v>23.743820732139763</v>
      </c>
      <c r="BS38" s="692">
        <v>272.80557751319731</v>
      </c>
      <c r="BT38" s="692">
        <v>80.635092129316007</v>
      </c>
      <c r="BU38" s="692">
        <v>36.928065525646545</v>
      </c>
      <c r="BV38" s="692">
        <v>240.76784370053326</v>
      </c>
      <c r="BW38" s="692">
        <v>106.17640982053082</v>
      </c>
      <c r="BX38" s="692">
        <v>890.18048761247269</v>
      </c>
      <c r="BY38" s="746">
        <v>4.4918995941687552</v>
      </c>
      <c r="BZ38" s="746">
        <v>22.737381864712376</v>
      </c>
      <c r="CA38" s="746">
        <v>194.94487672978136</v>
      </c>
      <c r="CB38" s="746">
        <v>24.923920632257062</v>
      </c>
      <c r="CC38" s="746">
        <v>26.391176172938597</v>
      </c>
      <c r="CD38" s="746">
        <v>44.503883960173091</v>
      </c>
      <c r="CE38" s="746">
        <v>83.978163517373659</v>
      </c>
      <c r="CF38" s="746">
        <v>319.96929421806976</v>
      </c>
      <c r="CG38" s="746">
        <v>150.41542652728984</v>
      </c>
      <c r="CH38" s="900"/>
      <c r="CI38" s="900"/>
      <c r="CJ38" s="900"/>
      <c r="CK38" s="900"/>
      <c r="CL38" s="900"/>
      <c r="CM38" s="900"/>
      <c r="CN38" s="900"/>
      <c r="CO38" s="900"/>
      <c r="CP38" s="900"/>
      <c r="CQ38" s="900"/>
      <c r="CR38" s="900"/>
      <c r="CS38" s="900"/>
      <c r="CT38" s="900"/>
      <c r="CU38" s="900"/>
      <c r="CV38" s="900"/>
      <c r="CW38" s="900"/>
      <c r="CX38" s="900"/>
      <c r="CY38" s="900"/>
      <c r="CZ38" s="901"/>
    </row>
    <row r="39" s="133" customFormat="true" ht="15" customHeight="true" x14ac:dyDescent="0.2">
      <c r="A39" s="1239" t="s">
        <v>122</v>
      </c>
      <c r="B39" s="292" t="s">
        <v>49</v>
      </c>
      <c r="C39" s="552">
        <v>90.34602747264826</v>
      </c>
      <c r="D39" s="571">
        <v>89.275218271739192</v>
      </c>
      <c r="E39" s="571">
        <v>87.434483590244099</v>
      </c>
      <c r="F39" s="571">
        <v>91.315486850371045</v>
      </c>
      <c r="G39" s="591">
        <v>92.980312658813432</v>
      </c>
      <c r="H39" s="609">
        <v>88.185523378498274</v>
      </c>
      <c r="I39" s="571">
        <v>87.198744397920052</v>
      </c>
      <c r="J39" s="571">
        <v>89.665458996242137</v>
      </c>
      <c r="K39" s="571">
        <v>92.682973220872839</v>
      </c>
      <c r="L39" s="628">
        <v>92.918843215189455</v>
      </c>
      <c r="M39" s="642">
        <v>89.483515453603516</v>
      </c>
      <c r="N39" s="571">
        <v>86.325777483075996</v>
      </c>
      <c r="O39" s="571">
        <v>90.219352636442935</v>
      </c>
      <c r="P39" s="571">
        <v>93.226857992996187</v>
      </c>
      <c r="Q39" s="591">
        <v>89.62688870046675</v>
      </c>
      <c r="R39" s="642">
        <v>92.95584184644305</v>
      </c>
      <c r="S39" s="571">
        <v>86.546809955126207</v>
      </c>
      <c r="T39" s="571">
        <v>90.89659305140303</v>
      </c>
      <c r="U39" s="571">
        <v>95.227737696324283</v>
      </c>
      <c r="V39" s="571">
        <v>82.591322836267594</v>
      </c>
      <c r="W39" s="571">
        <v>94.328417105748159</v>
      </c>
      <c r="X39" s="571">
        <v>81.837250939645557</v>
      </c>
      <c r="Y39" s="657">
        <v>97.271117618589614</v>
      </c>
      <c r="Z39" s="657">
        <v>93.353351934585177</v>
      </c>
      <c r="AA39" s="657">
        <v>75.842822686547393</v>
      </c>
      <c r="AB39" s="657">
        <v>91.649218881954852</v>
      </c>
      <c r="AC39" s="657">
        <v>91.877853064755456</v>
      </c>
      <c r="AD39" s="657">
        <v>88.391987977979468</v>
      </c>
      <c r="AE39" s="657">
        <v>93.413509206590163</v>
      </c>
      <c r="AF39" s="657">
        <v>94.700892472247872</v>
      </c>
      <c r="AG39" s="657">
        <v>91.982097222455863</v>
      </c>
      <c r="AH39" s="861"/>
      <c r="AI39" s="861"/>
      <c r="AJ39" s="861"/>
      <c r="AK39" s="861"/>
      <c r="AL39" s="861"/>
      <c r="AM39" s="861"/>
      <c r="AN39" s="861"/>
      <c r="AO39" s="861"/>
      <c r="AP39" s="861"/>
      <c r="AQ39" s="861"/>
      <c r="AR39" s="861"/>
      <c r="AS39" s="861"/>
      <c r="AT39" s="861"/>
      <c r="AU39" s="861"/>
      <c r="AV39" s="861"/>
      <c r="AW39" s="861"/>
      <c r="AX39" s="861"/>
      <c r="AY39" s="861"/>
      <c r="AZ39" s="242"/>
      <c r="BA39" s="1240" t="s">
        <v>122</v>
      </c>
      <c r="BB39" s="168" t="s">
        <v>49</v>
      </c>
      <c r="BC39" s="675">
        <v>4380.616999520561</v>
      </c>
      <c r="BD39" s="692">
        <v>3027.2694596301417</v>
      </c>
      <c r="BE39" s="692">
        <v>3749.2218166817565</v>
      </c>
      <c r="BF39" s="692">
        <v>4985.4999651921407</v>
      </c>
      <c r="BG39" s="710">
        <v>5260.2695986594281</v>
      </c>
      <c r="BH39" s="728">
        <v>2069.4400183445273</v>
      </c>
      <c r="BI39" s="692">
        <v>2425.6052955958316</v>
      </c>
      <c r="BJ39" s="692">
        <v>3159.2647782910035</v>
      </c>
      <c r="BK39" s="692">
        <v>3836.8770092427694</v>
      </c>
      <c r="BL39" s="710">
        <v>4249.1556746904416</v>
      </c>
      <c r="BM39" s="728">
        <v>686.72103041121841</v>
      </c>
      <c r="BN39" s="692">
        <v>736.1252198471791</v>
      </c>
      <c r="BO39" s="692">
        <v>1003.3779447429222</v>
      </c>
      <c r="BP39" s="692">
        <v>1461.9934306982425</v>
      </c>
      <c r="BQ39" s="710">
        <v>1774.3174378198939</v>
      </c>
      <c r="BR39" s="728">
        <v>1099.0986932281564</v>
      </c>
      <c r="BS39" s="692">
        <v>1052.4084308892125</v>
      </c>
      <c r="BT39" s="692">
        <v>1011.767843073418</v>
      </c>
      <c r="BU39" s="692">
        <v>866.22795429806104</v>
      </c>
      <c r="BV39" s="692">
        <v>1182.9889199470169</v>
      </c>
      <c r="BW39" s="692">
        <v>1096.4944347818493</v>
      </c>
      <c r="BX39" s="692">
        <v>1361.239325911579</v>
      </c>
      <c r="BY39" s="746">
        <v>220.76908804053068</v>
      </c>
      <c r="BZ39" s="746">
        <v>4576.1711224280971</v>
      </c>
      <c r="CA39" s="746">
        <v>587.57128582802306</v>
      </c>
      <c r="CB39" s="746">
        <v>2087.5860958320759</v>
      </c>
      <c r="CC39" s="746">
        <v>958.02652315981936</v>
      </c>
      <c r="CD39" s="746">
        <v>1181.0955876881126</v>
      </c>
      <c r="CE39" s="746">
        <v>994.62356446078229</v>
      </c>
      <c r="CF39" s="746">
        <v>1890.8881350864642</v>
      </c>
      <c r="CG39" s="746">
        <v>1235.9208350308347</v>
      </c>
      <c r="CH39" s="900"/>
      <c r="CI39" s="900"/>
      <c r="CJ39" s="900"/>
      <c r="CK39" s="900"/>
      <c r="CL39" s="900"/>
      <c r="CM39" s="900"/>
      <c r="CN39" s="900"/>
      <c r="CO39" s="900"/>
      <c r="CP39" s="900"/>
      <c r="CQ39" s="900"/>
      <c r="CR39" s="900"/>
      <c r="CS39" s="900"/>
      <c r="CT39" s="900"/>
      <c r="CU39" s="900"/>
      <c r="CV39" s="900"/>
      <c r="CW39" s="900"/>
      <c r="CX39" s="900"/>
      <c r="CY39" s="900"/>
      <c r="CZ39" s="901"/>
    </row>
    <row r="40" s="133" customFormat="true" ht="15" customHeight="true" x14ac:dyDescent="0.2">
      <c r="A40" s="1239"/>
      <c r="B40" s="292" t="s">
        <v>48</v>
      </c>
      <c r="C40" s="552">
        <v>9.6539725273516535</v>
      </c>
      <c r="D40" s="571">
        <v>10.724781728260771</v>
      </c>
      <c r="E40" s="571">
        <v>12.565516409755961</v>
      </c>
      <c r="F40" s="571">
        <v>8.6845131496289856</v>
      </c>
      <c r="G40" s="591">
        <v>7.0196873411865282</v>
      </c>
      <c r="H40" s="609">
        <v>11.814476621501843</v>
      </c>
      <c r="I40" s="571">
        <v>12.801255602079939</v>
      </c>
      <c r="J40" s="571">
        <v>10.334541003757879</v>
      </c>
      <c r="K40" s="571">
        <v>7.3170267791272128</v>
      </c>
      <c r="L40" s="628">
        <v>7.0811567848105588</v>
      </c>
      <c r="M40" s="642">
        <v>10.516484546396427</v>
      </c>
      <c r="N40" s="571">
        <v>13.674222516923971</v>
      </c>
      <c r="O40" s="571">
        <v>9.7806473635570175</v>
      </c>
      <c r="P40" s="571">
        <v>6.7731420070038215</v>
      </c>
      <c r="Q40" s="591">
        <v>10.373111299533299</v>
      </c>
      <c r="R40" s="642">
        <v>7.0441581535569355</v>
      </c>
      <c r="S40" s="571">
        <v>13.453190044873805</v>
      </c>
      <c r="T40" s="571">
        <v>9.103406948597053</v>
      </c>
      <c r="U40" s="571">
        <v>4.7722623036757099</v>
      </c>
      <c r="V40" s="571">
        <v>17.40867716373242</v>
      </c>
      <c r="W40" s="571">
        <v>5.6715828942517028</v>
      </c>
      <c r="X40" s="571">
        <v>18.162749060354464</v>
      </c>
      <c r="Y40" s="657">
        <v>2.7288823814103829</v>
      </c>
      <c r="Z40" s="657">
        <v>6.6466480654147713</v>
      </c>
      <c r="AA40" s="657">
        <v>24.157177313452564</v>
      </c>
      <c r="AB40" s="657">
        <v>8.3507811180451341</v>
      </c>
      <c r="AC40" s="657">
        <v>8.1221469352445741</v>
      </c>
      <c r="AD40" s="657">
        <v>11.608012022020487</v>
      </c>
      <c r="AE40" s="657">
        <v>6.586490793409892</v>
      </c>
      <c r="AF40" s="657">
        <v>5.2991075277521098</v>
      </c>
      <c r="AG40" s="657">
        <v>8.0179027775441902</v>
      </c>
      <c r="AH40" s="861"/>
      <c r="AI40" s="861"/>
      <c r="AJ40" s="861"/>
      <c r="AK40" s="861"/>
      <c r="AL40" s="861"/>
      <c r="AM40" s="861"/>
      <c r="AN40" s="861"/>
      <c r="AO40" s="861"/>
      <c r="AP40" s="861"/>
      <c r="AQ40" s="861"/>
      <c r="AR40" s="861"/>
      <c r="AS40" s="861"/>
      <c r="AT40" s="861"/>
      <c r="AU40" s="861"/>
      <c r="AV40" s="861"/>
      <c r="AW40" s="861"/>
      <c r="AX40" s="861"/>
      <c r="AY40" s="861"/>
      <c r="AZ40" s="242"/>
      <c r="BA40" s="1240"/>
      <c r="BB40" s="168" t="s">
        <v>48</v>
      </c>
      <c r="BC40" s="675">
        <v>468.09314531316039</v>
      </c>
      <c r="BD40" s="692">
        <v>363.67095836539488</v>
      </c>
      <c r="BE40" s="692">
        <v>538.81382181098957</v>
      </c>
      <c r="BF40" s="692">
        <v>474.1434503451926</v>
      </c>
      <c r="BG40" s="710">
        <v>397.13189660303675</v>
      </c>
      <c r="BH40" s="728">
        <v>277.24902886150011</v>
      </c>
      <c r="BI40" s="692">
        <v>356.09220744033507</v>
      </c>
      <c r="BJ40" s="692">
        <v>364.12629521413317</v>
      </c>
      <c r="BK40" s="692">
        <v>302.90927070220806</v>
      </c>
      <c r="BL40" s="710">
        <v>323.81954503962089</v>
      </c>
      <c r="BM40" s="728">
        <v>80.706385610760918</v>
      </c>
      <c r="BN40" s="692">
        <v>116.60410540157966</v>
      </c>
      <c r="BO40" s="692">
        <v>108.77583980731214</v>
      </c>
      <c r="BP40" s="692">
        <v>106.21712811741249</v>
      </c>
      <c r="BQ40" s="710">
        <v>205.35346624291185</v>
      </c>
      <c r="BR40" s="728">
        <v>83.289278733622126</v>
      </c>
      <c r="BS40" s="692">
        <v>163.59066998449683</v>
      </c>
      <c r="BT40" s="692">
        <v>101.32980900387486</v>
      </c>
      <c r="BU40" s="692">
        <v>43.410324687849084</v>
      </c>
      <c r="BV40" s="692">
        <v>249.35152372431475</v>
      </c>
      <c r="BW40" s="692">
        <v>65.927737057001494</v>
      </c>
      <c r="BX40" s="692">
        <v>302.10995608652297</v>
      </c>
      <c r="BY40" s="746">
        <v>6.1935432578879537</v>
      </c>
      <c r="BZ40" s="746">
        <v>325.817962693048</v>
      </c>
      <c r="CA40" s="746">
        <v>187.15104782826785</v>
      </c>
      <c r="CB40" s="746">
        <v>190.21410944944236</v>
      </c>
      <c r="CC40" s="746">
        <v>84.691053713252685</v>
      </c>
      <c r="CD40" s="746">
        <v>155.10649884302288</v>
      </c>
      <c r="CE40" s="746">
        <v>70.129888127222884</v>
      </c>
      <c r="CF40" s="746">
        <v>105.80702345239462</v>
      </c>
      <c r="CG40" s="746">
        <v>107.73284579555369</v>
      </c>
      <c r="CH40" s="900"/>
      <c r="CI40" s="900"/>
      <c r="CJ40" s="900"/>
      <c r="CK40" s="900"/>
      <c r="CL40" s="900"/>
      <c r="CM40" s="900"/>
      <c r="CN40" s="900"/>
      <c r="CO40" s="900"/>
      <c r="CP40" s="900"/>
      <c r="CQ40" s="900"/>
      <c r="CR40" s="900"/>
      <c r="CS40" s="900"/>
      <c r="CT40" s="900"/>
      <c r="CU40" s="900"/>
      <c r="CV40" s="900"/>
      <c r="CW40" s="900"/>
      <c r="CX40" s="900"/>
      <c r="CY40" s="900"/>
      <c r="CZ40" s="901"/>
    </row>
    <row r="41" s="133" customFormat="true" ht="15" customHeight="true" x14ac:dyDescent="0.2">
      <c r="A41" s="1239" t="s">
        <v>56</v>
      </c>
      <c r="B41" s="292" t="s">
        <v>49</v>
      </c>
      <c r="C41" s="552">
        <v>1.197611146329093</v>
      </c>
      <c r="D41" s="571">
        <v>0.78295131160562637</v>
      </c>
      <c r="E41" s="571">
        <v>0.863392619269991</v>
      </c>
      <c r="F41" s="571">
        <v>0.16301269267163315</v>
      </c>
      <c r="G41" s="591">
        <v>0.7528399294806023</v>
      </c>
      <c r="H41" s="609">
        <v>0.75667995496249674</v>
      </c>
      <c r="I41" s="571">
        <v>0.4704425049905035</v>
      </c>
      <c r="J41" s="571">
        <v>0.69599720273064103</v>
      </c>
      <c r="K41" s="571">
        <v>0.17101438415691433</v>
      </c>
      <c r="L41" s="628">
        <v>0</v>
      </c>
      <c r="M41" s="642">
        <v>2.5614019340905116</v>
      </c>
      <c r="N41" s="571">
        <v>1.7477047485594428</v>
      </c>
      <c r="O41" s="571">
        <v>2.547910359721056</v>
      </c>
      <c r="P41" s="571">
        <v>0.51566955187499008</v>
      </c>
      <c r="Q41" s="591">
        <v>0.11693391193366223</v>
      </c>
      <c r="R41" s="642">
        <v>0.28728710318242734</v>
      </c>
      <c r="S41" s="571">
        <v>7.661017768266784E-2</v>
      </c>
      <c r="T41" s="571">
        <v>0.80441537382184203</v>
      </c>
      <c r="U41" s="571">
        <v>0.63586476558642058</v>
      </c>
      <c r="V41" s="571">
        <v>1.5016261235159456</v>
      </c>
      <c r="W41" s="571">
        <v>0.61328546012926699</v>
      </c>
      <c r="X41" s="571">
        <v>1.6437442335328001</v>
      </c>
      <c r="Y41" s="657">
        <v>0</v>
      </c>
      <c r="Z41" s="657">
        <v>1.7644674496211668E-2</v>
      </c>
      <c r="AA41" s="657">
        <v>0.89803259141482183</v>
      </c>
      <c r="AB41" s="657">
        <v>0</v>
      </c>
      <c r="AC41" s="657">
        <v>8.0618166325497856E-2</v>
      </c>
      <c r="AD41" s="657">
        <v>0.33672535989055241</v>
      </c>
      <c r="AE41" s="657">
        <v>0.80742731094565778</v>
      </c>
      <c r="AF41" s="657">
        <v>2.3140879362328821</v>
      </c>
      <c r="AG41" s="657">
        <v>1.4748496111635419</v>
      </c>
      <c r="AH41" s="861"/>
      <c r="AI41" s="861"/>
      <c r="AJ41" s="861"/>
      <c r="AK41" s="861"/>
      <c r="AL41" s="861"/>
      <c r="AM41" s="861"/>
      <c r="AN41" s="861"/>
      <c r="AO41" s="861"/>
      <c r="AP41" s="861"/>
      <c r="AQ41" s="861"/>
      <c r="AR41" s="861"/>
      <c r="AS41" s="861"/>
      <c r="AT41" s="861"/>
      <c r="AU41" s="861"/>
      <c r="AV41" s="861"/>
      <c r="AW41" s="861"/>
      <c r="AX41" s="861"/>
      <c r="AY41" s="861"/>
      <c r="AZ41" s="242"/>
      <c r="BA41" s="1240" t="s">
        <v>56</v>
      </c>
      <c r="BB41" s="168" t="s">
        <v>49</v>
      </c>
      <c r="BC41" s="675">
        <v>94.421517849096432</v>
      </c>
      <c r="BD41" s="692">
        <v>44.680288631178975</v>
      </c>
      <c r="BE41" s="692">
        <v>48.276437709164547</v>
      </c>
      <c r="BF41" s="692">
        <v>10.149487174101289</v>
      </c>
      <c r="BG41" s="710">
        <v>51.813679235951042</v>
      </c>
      <c r="BH41" s="728">
        <v>26.227078873408949</v>
      </c>
      <c r="BI41" s="692">
        <v>16.402374214366766</v>
      </c>
      <c r="BJ41" s="692">
        <v>27.921903804533091</v>
      </c>
      <c r="BK41" s="692">
        <v>7.7920753461401819</v>
      </c>
      <c r="BL41" s="710">
        <v>0</v>
      </c>
      <c r="BM41" s="728">
        <v>59.096157475552218</v>
      </c>
      <c r="BN41" s="692">
        <v>34.611824697535248</v>
      </c>
      <c r="BO41" s="692">
        <v>61.117680597971464</v>
      </c>
      <c r="BP41" s="692">
        <v>13.016772785308582</v>
      </c>
      <c r="BQ41" s="710">
        <v>3.1555428046757865</v>
      </c>
      <c r="BR41" s="728">
        <v>3.778347305598639</v>
      </c>
      <c r="BS41" s="692">
        <v>2.3077470533836473</v>
      </c>
      <c r="BT41" s="692">
        <v>11.734835556323901</v>
      </c>
      <c r="BU41" s="692">
        <v>7.8093976434033658</v>
      </c>
      <c r="BV41" s="692">
        <v>32.233525464350208</v>
      </c>
      <c r="BW41" s="692">
        <v>8.315388660893996</v>
      </c>
      <c r="BX41" s="692">
        <v>50.484697471673606</v>
      </c>
      <c r="BY41" s="746">
        <v>0</v>
      </c>
      <c r="BZ41" s="746">
        <v>0.87127818955279668</v>
      </c>
      <c r="CA41" s="746">
        <v>12.325829564262257</v>
      </c>
      <c r="CB41" s="746">
        <v>0</v>
      </c>
      <c r="CC41" s="746">
        <v>0.90871033552682756</v>
      </c>
      <c r="CD41" s="746">
        <v>5.3194031343873895</v>
      </c>
      <c r="CE41" s="746">
        <v>12.948700642673671</v>
      </c>
      <c r="CF41" s="746">
        <v>60.722983622163561</v>
      </c>
      <c r="CG41" s="746">
        <v>39.580565955298397</v>
      </c>
      <c r="CH41" s="900"/>
      <c r="CI41" s="900"/>
      <c r="CJ41" s="900"/>
      <c r="CK41" s="900"/>
      <c r="CL41" s="900"/>
      <c r="CM41" s="900"/>
      <c r="CN41" s="900"/>
      <c r="CO41" s="900"/>
      <c r="CP41" s="900"/>
      <c r="CQ41" s="900"/>
      <c r="CR41" s="900"/>
      <c r="CS41" s="900"/>
      <c r="CT41" s="900"/>
      <c r="CU41" s="900"/>
      <c r="CV41" s="900"/>
      <c r="CW41" s="900"/>
      <c r="CX41" s="900"/>
      <c r="CY41" s="900"/>
      <c r="CZ41" s="901"/>
    </row>
    <row r="42" s="133" customFormat="true" ht="15" customHeight="true" x14ac:dyDescent="0.2">
      <c r="A42" s="1239"/>
      <c r="B42" s="292" t="s">
        <v>48</v>
      </c>
      <c r="C42" s="552">
        <v>98.802388853670948</v>
      </c>
      <c r="D42" s="571">
        <v>99.217048688394371</v>
      </c>
      <c r="E42" s="571">
        <v>99.136607380730027</v>
      </c>
      <c r="F42" s="571">
        <v>99.836987307328357</v>
      </c>
      <c r="G42" s="591">
        <v>99.247160070519399</v>
      </c>
      <c r="H42" s="609">
        <v>99.243320045037493</v>
      </c>
      <c r="I42" s="571">
        <v>99.529557495009485</v>
      </c>
      <c r="J42" s="571">
        <v>99.304002797269348</v>
      </c>
      <c r="K42" s="571">
        <v>99.828985615843095</v>
      </c>
      <c r="L42" s="628">
        <v>100</v>
      </c>
      <c r="M42" s="642">
        <v>97.438598065909574</v>
      </c>
      <c r="N42" s="571">
        <v>98.252295251440529</v>
      </c>
      <c r="O42" s="571">
        <v>97.452089640278942</v>
      </c>
      <c r="P42" s="571">
        <v>99.484330448125007</v>
      </c>
      <c r="Q42" s="591">
        <v>99.883066088066329</v>
      </c>
      <c r="R42" s="642">
        <v>99.71271289681755</v>
      </c>
      <c r="S42" s="571">
        <v>99.923389822317333</v>
      </c>
      <c r="T42" s="571">
        <v>99.195584626178174</v>
      </c>
      <c r="U42" s="571">
        <v>99.364135234413581</v>
      </c>
      <c r="V42" s="571">
        <v>98.498373876484152</v>
      </c>
      <c r="W42" s="571">
        <v>99.386714539870724</v>
      </c>
      <c r="X42" s="571">
        <v>98.356255766467243</v>
      </c>
      <c r="Y42" s="657">
        <v>100</v>
      </c>
      <c r="Z42" s="657">
        <v>99.982355325503789</v>
      </c>
      <c r="AA42" s="657">
        <v>99.101967408585182</v>
      </c>
      <c r="AB42" s="657">
        <v>100</v>
      </c>
      <c r="AC42" s="657">
        <v>99.919381833674507</v>
      </c>
      <c r="AD42" s="657">
        <v>99.663274640109435</v>
      </c>
      <c r="AE42" s="657">
        <v>99.192572689054344</v>
      </c>
      <c r="AF42" s="657">
        <v>97.685912063767134</v>
      </c>
      <c r="AG42" s="657">
        <v>98.525150388836451</v>
      </c>
      <c r="AH42" s="861"/>
      <c r="AI42" s="861"/>
      <c r="AJ42" s="861"/>
      <c r="AK42" s="861"/>
      <c r="AL42" s="861"/>
      <c r="AM42" s="861"/>
      <c r="AN42" s="861"/>
      <c r="AO42" s="861"/>
      <c r="AP42" s="861"/>
      <c r="AQ42" s="861"/>
      <c r="AR42" s="861"/>
      <c r="AS42" s="861"/>
      <c r="AT42" s="861"/>
      <c r="AU42" s="861"/>
      <c r="AV42" s="861"/>
      <c r="AW42" s="861"/>
      <c r="AX42" s="861"/>
      <c r="AY42" s="861"/>
      <c r="AZ42" s="242"/>
      <c r="BA42" s="1240"/>
      <c r="BB42" s="168" t="s">
        <v>48</v>
      </c>
      <c r="BC42" s="675">
        <v>7789.7333798834816</v>
      </c>
      <c r="BD42" s="692">
        <v>5661.9694057861534</v>
      </c>
      <c r="BE42" s="692">
        <v>5543.2049615623364</v>
      </c>
      <c r="BF42" s="692">
        <v>6216.0449322666273</v>
      </c>
      <c r="BG42" s="710">
        <v>6830.6160653842926</v>
      </c>
      <c r="BH42" s="728">
        <v>3439.8458230721481</v>
      </c>
      <c r="BI42" s="692">
        <v>3470.181860919291</v>
      </c>
      <c r="BJ42" s="692">
        <v>3983.862007824087</v>
      </c>
      <c r="BK42" s="692">
        <v>4548.593859412752</v>
      </c>
      <c r="BL42" s="710">
        <v>4860.9331619336335</v>
      </c>
      <c r="BM42" s="728">
        <v>2248.0840116741133</v>
      </c>
      <c r="BN42" s="692">
        <v>1945.8041881366844</v>
      </c>
      <c r="BO42" s="692">
        <v>2337.6197932220493</v>
      </c>
      <c r="BP42" s="692">
        <v>2511.2301481312361</v>
      </c>
      <c r="BQ42" s="710">
        <v>2695.4138905569284</v>
      </c>
      <c r="BR42" s="728">
        <v>1311.4033172188222</v>
      </c>
      <c r="BS42" s="692">
        <v>3010.016624445559</v>
      </c>
      <c r="BT42" s="692">
        <v>1447.0681582963118</v>
      </c>
      <c r="BU42" s="692">
        <v>1220.3444592857848</v>
      </c>
      <c r="BV42" s="692">
        <v>2114.34110849832</v>
      </c>
      <c r="BW42" s="692">
        <v>1347.5603334117109</v>
      </c>
      <c r="BX42" s="692">
        <v>3020.8384708031085</v>
      </c>
      <c r="BY42" s="746">
        <v>236.14116952329084</v>
      </c>
      <c r="BZ42" s="746">
        <v>4937.0389662859752</v>
      </c>
      <c r="CA42" s="746">
        <v>1360.2111676557724</v>
      </c>
      <c r="CB42" s="746">
        <v>2537.7045589766476</v>
      </c>
      <c r="CC42" s="746">
        <v>1126.2694145772712</v>
      </c>
      <c r="CD42" s="746">
        <v>1574.4259228833446</v>
      </c>
      <c r="CE42" s="746">
        <v>1590.7499192997423</v>
      </c>
      <c r="CF42" s="746">
        <v>2563.3338930155883</v>
      </c>
      <c r="CG42" s="746">
        <v>2644.1212607056859</v>
      </c>
      <c r="CH42" s="900"/>
      <c r="CI42" s="900"/>
      <c r="CJ42" s="900"/>
      <c r="CK42" s="900"/>
      <c r="CL42" s="900"/>
      <c r="CM42" s="900"/>
      <c r="CN42" s="900"/>
      <c r="CO42" s="900"/>
      <c r="CP42" s="900"/>
      <c r="CQ42" s="900"/>
      <c r="CR42" s="900"/>
      <c r="CS42" s="900"/>
      <c r="CT42" s="900"/>
      <c r="CU42" s="900"/>
      <c r="CV42" s="900"/>
      <c r="CW42" s="900"/>
      <c r="CX42" s="900"/>
      <c r="CY42" s="900"/>
      <c r="CZ42" s="901"/>
    </row>
    <row r="43" s="133" customFormat="true" ht="15" customHeight="true" x14ac:dyDescent="0.2">
      <c r="A43" s="1239" t="s">
        <v>53</v>
      </c>
      <c r="B43" s="292" t="s">
        <v>49</v>
      </c>
      <c r="C43" s="552">
        <v>92.012173606476765</v>
      </c>
      <c r="D43" s="571">
        <v>90.061137102208875</v>
      </c>
      <c r="E43" s="571">
        <v>88.631404895929904</v>
      </c>
      <c r="F43" s="571">
        <v>91.817619182986832</v>
      </c>
      <c r="G43" s="591">
        <v>93.637283409381325</v>
      </c>
      <c r="H43" s="609">
        <v>89.444218116779624</v>
      </c>
      <c r="I43" s="571">
        <v>87.846795445460913</v>
      </c>
      <c r="J43" s="571">
        <v>90.285236531515849</v>
      </c>
      <c r="K43" s="571">
        <v>92.984821737699946</v>
      </c>
      <c r="L43" s="628">
        <v>93.312410389091056</v>
      </c>
      <c r="M43" s="642">
        <v>93.027443842956785</v>
      </c>
      <c r="N43" s="571">
        <v>90.270309953192182</v>
      </c>
      <c r="O43" s="571">
        <v>91.687463630231562</v>
      </c>
      <c r="P43" s="571">
        <v>92.752511407337735</v>
      </c>
      <c r="Q43" s="591">
        <v>91.859604761385725</v>
      </c>
      <c r="R43" s="642">
        <v>93.691173755292169</v>
      </c>
      <c r="S43" s="571">
        <v>93.723594218565935</v>
      </c>
      <c r="T43" s="571">
        <v>91.403976442186604</v>
      </c>
      <c r="U43" s="571">
        <v>95.821320797617787</v>
      </c>
      <c r="V43" s="571">
        <v>85.841335779892574</v>
      </c>
      <c r="W43" s="571">
        <v>94.013270517600333</v>
      </c>
      <c r="X43" s="571">
        <v>86.295600490380934</v>
      </c>
      <c r="Y43" s="657">
        <v>97.37718616775247</v>
      </c>
      <c r="Z43" s="657">
        <v>93.154495638422574</v>
      </c>
      <c r="AA43" s="657">
        <v>81.215854207688963</v>
      </c>
      <c r="AB43" s="657">
        <v>92.230381556448123</v>
      </c>
      <c r="AC43" s="657">
        <v>92.11281506238268</v>
      </c>
      <c r="AD43" s="657">
        <v>89.20430958372981</v>
      </c>
      <c r="AE43" s="657">
        <v>92.605444936121955</v>
      </c>
      <c r="AF43" s="657">
        <v>92.889537997271674</v>
      </c>
      <c r="AG43" s="657">
        <v>94.086068184759114</v>
      </c>
      <c r="AH43" s="861"/>
      <c r="AI43" s="861"/>
      <c r="AJ43" s="861"/>
      <c r="AK43" s="861"/>
      <c r="AL43" s="861"/>
      <c r="AM43" s="861"/>
      <c r="AN43" s="861"/>
      <c r="AO43" s="861"/>
      <c r="AP43" s="861"/>
      <c r="AQ43" s="861"/>
      <c r="AR43" s="861"/>
      <c r="AS43" s="861"/>
      <c r="AT43" s="861"/>
      <c r="AU43" s="861"/>
      <c r="AV43" s="861"/>
      <c r="AW43" s="861"/>
      <c r="AX43" s="861"/>
      <c r="AY43" s="861"/>
      <c r="AZ43" s="242"/>
      <c r="BA43" s="1240" t="s">
        <v>53</v>
      </c>
      <c r="BB43" s="168" t="s">
        <v>49</v>
      </c>
      <c r="BC43" s="675">
        <v>7251.4265036346724</v>
      </c>
      <c r="BD43" s="692">
        <v>5185.9465849149874</v>
      </c>
      <c r="BE43" s="692">
        <v>4967.9809456855628</v>
      </c>
      <c r="BF43" s="692">
        <v>5719.1352647096382</v>
      </c>
      <c r="BG43" s="710">
        <v>6461.8518413979345</v>
      </c>
      <c r="BH43" s="728">
        <v>3130.7432228800553</v>
      </c>
      <c r="BI43" s="692">
        <v>3072.6240379186502</v>
      </c>
      <c r="BJ43" s="692">
        <v>3621.4249312316629</v>
      </c>
      <c r="BK43" s="692">
        <v>4240.5821008758421</v>
      </c>
      <c r="BL43" s="710">
        <v>4547.2016428161505</v>
      </c>
      <c r="BM43" s="728">
        <v>2160.0848580273291</v>
      </c>
      <c r="BN43" s="692">
        <v>1813.322271753977</v>
      </c>
      <c r="BO43" s="692">
        <v>2214.0631133307375</v>
      </c>
      <c r="BP43" s="692">
        <v>2335.1258952773992</v>
      </c>
      <c r="BQ43" s="710">
        <v>2451.1690662310225</v>
      </c>
      <c r="BR43" s="728">
        <v>1236.9131726096882</v>
      </c>
      <c r="BS43" s="692">
        <v>2804.0336774453726</v>
      </c>
      <c r="BT43" s="692">
        <v>1338.2491312090879</v>
      </c>
      <c r="BU43" s="692">
        <v>1176.8332471364331</v>
      </c>
      <c r="BV43" s="692">
        <v>1892.7303615163016</v>
      </c>
      <c r="BW43" s="692">
        <v>1267.0553758793387</v>
      </c>
      <c r="BX43" s="692">
        <v>2647.6872713935209</v>
      </c>
      <c r="BY43" s="746">
        <v>229.94762626540287</v>
      </c>
      <c r="BZ43" s="746">
        <v>4599.4918076631393</v>
      </c>
      <c r="CA43" s="746">
        <v>1116.9161863385177</v>
      </c>
      <c r="CB43" s="746">
        <v>2341.5440883264805</v>
      </c>
      <c r="CC43" s="746">
        <v>1040.7866176370082</v>
      </c>
      <c r="CD43" s="746">
        <v>1409.2009112553596</v>
      </c>
      <c r="CE43" s="746">
        <v>1484.9137962467173</v>
      </c>
      <c r="CF43" s="746">
        <v>2478.1167168393386</v>
      </c>
      <c r="CG43" s="746">
        <v>2521.9211525811193</v>
      </c>
      <c r="CH43" s="900"/>
      <c r="CI43" s="900"/>
      <c r="CJ43" s="900"/>
      <c r="CK43" s="900"/>
      <c r="CL43" s="900"/>
      <c r="CM43" s="900"/>
      <c r="CN43" s="900"/>
      <c r="CO43" s="900"/>
      <c r="CP43" s="900"/>
      <c r="CQ43" s="900"/>
      <c r="CR43" s="900"/>
      <c r="CS43" s="900"/>
      <c r="CT43" s="900"/>
      <c r="CU43" s="900"/>
      <c r="CV43" s="900"/>
      <c r="CW43" s="900"/>
      <c r="CX43" s="900"/>
      <c r="CY43" s="900"/>
      <c r="CZ43" s="901"/>
    </row>
    <row r="44" s="133" customFormat="true" ht="15" customHeight="true" x14ac:dyDescent="0.2">
      <c r="A44" s="1239"/>
      <c r="B44" s="292" t="s">
        <v>48</v>
      </c>
      <c r="C44" s="552">
        <v>7.9878263935231955</v>
      </c>
      <c r="D44" s="571">
        <v>9.9388628977911253</v>
      </c>
      <c r="E44" s="571">
        <v>11.368595104070184</v>
      </c>
      <c r="F44" s="571">
        <v>8.182380817013323</v>
      </c>
      <c r="G44" s="591">
        <v>6.3627165906186791</v>
      </c>
      <c r="H44" s="609">
        <v>10.555781883220549</v>
      </c>
      <c r="I44" s="571">
        <v>12.153204554539061</v>
      </c>
      <c r="J44" s="571">
        <v>9.7147634684841044</v>
      </c>
      <c r="K44" s="571">
        <v>7.0151782623001049</v>
      </c>
      <c r="L44" s="628">
        <v>6.6875896109089918</v>
      </c>
      <c r="M44" s="642">
        <v>6.972556157043293</v>
      </c>
      <c r="N44" s="571">
        <v>9.7296900468078213</v>
      </c>
      <c r="O44" s="571">
        <v>8.3125363697683703</v>
      </c>
      <c r="P44" s="571">
        <v>7.2474885926622985</v>
      </c>
      <c r="Q44" s="591">
        <v>8.1403952386141274</v>
      </c>
      <c r="R44" s="642">
        <v>6.3088262447077685</v>
      </c>
      <c r="S44" s="571">
        <v>6.2764057814340193</v>
      </c>
      <c r="T44" s="571">
        <v>8.5960235578134991</v>
      </c>
      <c r="U44" s="571">
        <v>4.1786792023821961</v>
      </c>
      <c r="V44" s="571">
        <v>14.158664220107465</v>
      </c>
      <c r="W44" s="571">
        <v>5.9867294823996238</v>
      </c>
      <c r="X44" s="571">
        <v>13.704399509619069</v>
      </c>
      <c r="Y44" s="657">
        <v>2.6228138322475272</v>
      </c>
      <c r="Z44" s="657">
        <v>6.8455043615773636</v>
      </c>
      <c r="AA44" s="657">
        <v>18.784145792311019</v>
      </c>
      <c r="AB44" s="657">
        <v>7.7696184435518623</v>
      </c>
      <c r="AC44" s="657">
        <v>7.8871849376172563</v>
      </c>
      <c r="AD44" s="657">
        <v>10.795690416270167</v>
      </c>
      <c r="AE44" s="657">
        <v>7.3945550638780926</v>
      </c>
      <c r="AF44" s="657">
        <v>7.1104620027284291</v>
      </c>
      <c r="AG44" s="657">
        <v>5.9139318152408586</v>
      </c>
      <c r="AH44" s="861"/>
      <c r="AI44" s="861"/>
      <c r="AJ44" s="861"/>
      <c r="AK44" s="861"/>
      <c r="AL44" s="861"/>
      <c r="AM44" s="861"/>
      <c r="AN44" s="861"/>
      <c r="AO44" s="861"/>
      <c r="AP44" s="861"/>
      <c r="AQ44" s="861"/>
      <c r="AR44" s="861"/>
      <c r="AS44" s="861"/>
      <c r="AT44" s="861"/>
      <c r="AU44" s="861"/>
      <c r="AV44" s="861"/>
      <c r="AW44" s="861"/>
      <c r="AX44" s="861"/>
      <c r="AY44" s="861"/>
      <c r="AZ44" s="242"/>
      <c r="BA44" s="1240"/>
      <c r="BB44" s="168" t="s">
        <v>48</v>
      </c>
      <c r="BC44" s="675">
        <v>629.51600582935725</v>
      </c>
      <c r="BD44" s="692">
        <v>572.30470057516084</v>
      </c>
      <c r="BE44" s="692">
        <v>637.23421650093314</v>
      </c>
      <c r="BF44" s="692">
        <v>509.66408295343331</v>
      </c>
      <c r="BG44" s="710">
        <v>439.08719283993327</v>
      </c>
      <c r="BH44" s="728">
        <v>369.47544837325984</v>
      </c>
      <c r="BI44" s="692">
        <v>425.08355896946523</v>
      </c>
      <c r="BJ44" s="692">
        <v>389.66821129727225</v>
      </c>
      <c r="BK44" s="692">
        <v>319.92790670159292</v>
      </c>
      <c r="BL44" s="710">
        <v>325.89254032131117</v>
      </c>
      <c r="BM44" s="728">
        <v>161.90182546561235</v>
      </c>
      <c r="BN44" s="692">
        <v>195.44702647291302</v>
      </c>
      <c r="BO44" s="692">
        <v>200.73060619004784</v>
      </c>
      <c r="BP44" s="692">
        <v>182.46188735666331</v>
      </c>
      <c r="BQ44" s="710">
        <v>217.21718755067991</v>
      </c>
      <c r="BR44" s="728">
        <v>83.289278733622126</v>
      </c>
      <c r="BS44" s="692">
        <v>187.77825723810696</v>
      </c>
      <c r="BT44" s="692">
        <v>125.85471120474563</v>
      </c>
      <c r="BU44" s="692">
        <v>51.320609792754773</v>
      </c>
      <c r="BV44" s="692">
        <v>312.18682007263453</v>
      </c>
      <c r="BW44" s="692">
        <v>80.685606753672928</v>
      </c>
      <c r="BX44" s="692">
        <v>420.47293184725652</v>
      </c>
      <c r="BY44" s="746">
        <v>6.1935432578879537</v>
      </c>
      <c r="BZ44" s="746">
        <v>337.9959390538603</v>
      </c>
      <c r="CA44" s="746">
        <v>258.32784357993569</v>
      </c>
      <c r="CB44" s="746">
        <v>197.25500239762729</v>
      </c>
      <c r="CC44" s="746">
        <v>89.117638282369555</v>
      </c>
      <c r="CD44" s="746">
        <v>170.54441476237221</v>
      </c>
      <c r="CE44" s="746">
        <v>118.57053156034895</v>
      </c>
      <c r="CF44" s="746">
        <v>189.69364186018223</v>
      </c>
      <c r="CG44" s="746">
        <v>158.51942830144063</v>
      </c>
      <c r="CH44" s="900"/>
      <c r="CI44" s="900"/>
      <c r="CJ44" s="900"/>
      <c r="CK44" s="900"/>
      <c r="CL44" s="900"/>
      <c r="CM44" s="900"/>
      <c r="CN44" s="900"/>
      <c r="CO44" s="900"/>
      <c r="CP44" s="900"/>
      <c r="CQ44" s="900"/>
      <c r="CR44" s="900"/>
      <c r="CS44" s="900"/>
      <c r="CT44" s="900"/>
      <c r="CU44" s="900"/>
      <c r="CV44" s="900"/>
      <c r="CW44" s="900"/>
      <c r="CX44" s="900"/>
      <c r="CY44" s="900"/>
      <c r="CZ44" s="901"/>
    </row>
    <row r="45" s="133" customFormat="true" ht="15" customHeight="true" x14ac:dyDescent="0.2">
      <c r="A45" s="1239" t="s">
        <v>52</v>
      </c>
      <c r="B45" s="292" t="s">
        <v>49</v>
      </c>
      <c r="C45" s="552">
        <v>92.164483817208946</v>
      </c>
      <c r="D45" s="571">
        <v>90.136809643595257</v>
      </c>
      <c r="E45" s="571">
        <v>88.614562489713009</v>
      </c>
      <c r="F45" s="571">
        <v>91.998968458845823</v>
      </c>
      <c r="G45" s="591">
        <v>93.521770258478114</v>
      </c>
      <c r="H45" s="609">
        <v>89.551126348191417</v>
      </c>
      <c r="I45" s="571">
        <v>87.973279226430265</v>
      </c>
      <c r="J45" s="571">
        <v>90.250287225765803</v>
      </c>
      <c r="K45" s="571">
        <v>93.028439004612522</v>
      </c>
      <c r="L45" s="628">
        <v>93.252542115080658</v>
      </c>
      <c r="M45" s="642">
        <v>93.112095501139066</v>
      </c>
      <c r="N45" s="571">
        <v>89.805951108634304</v>
      </c>
      <c r="O45" s="571">
        <v>92.111598755865657</v>
      </c>
      <c r="P45" s="571">
        <v>93.286296835362876</v>
      </c>
      <c r="Q45" s="591">
        <v>91.761981873642512</v>
      </c>
      <c r="R45" s="642">
        <v>93.471224954458279</v>
      </c>
      <c r="S45" s="571">
        <v>93.850154929402237</v>
      </c>
      <c r="T45" s="571">
        <v>91.519648373116794</v>
      </c>
      <c r="U45" s="571">
        <v>95.743068632719712</v>
      </c>
      <c r="V45" s="571">
        <v>85.204314415293851</v>
      </c>
      <c r="W45" s="571">
        <v>93.925371735612401</v>
      </c>
      <c r="X45" s="571">
        <v>86.387250646408688</v>
      </c>
      <c r="Y45" s="657">
        <v>97.37718616775247</v>
      </c>
      <c r="Z45" s="657">
        <v>93.136757110883153</v>
      </c>
      <c r="AA45" s="657">
        <v>81.159917217498915</v>
      </c>
      <c r="AB45" s="657">
        <v>92.305235577136003</v>
      </c>
      <c r="AC45" s="657">
        <v>92.108440854848965</v>
      </c>
      <c r="AD45" s="657">
        <v>89.066810560343228</v>
      </c>
      <c r="AE45" s="657">
        <v>92.962023423261911</v>
      </c>
      <c r="AF45" s="657">
        <v>93.230190164715893</v>
      </c>
      <c r="AG45" s="657">
        <v>93.988496753540304</v>
      </c>
      <c r="AH45" s="861"/>
      <c r="AI45" s="861"/>
      <c r="AJ45" s="861"/>
      <c r="AK45" s="861"/>
      <c r="AL45" s="861"/>
      <c r="AM45" s="861"/>
      <c r="AN45" s="861"/>
      <c r="AO45" s="861"/>
      <c r="AP45" s="861"/>
      <c r="AQ45" s="861"/>
      <c r="AR45" s="861"/>
      <c r="AS45" s="861"/>
      <c r="AT45" s="861"/>
      <c r="AU45" s="861"/>
      <c r="AV45" s="861"/>
      <c r="AW45" s="861"/>
      <c r="AX45" s="861"/>
      <c r="AY45" s="861"/>
      <c r="AZ45" s="242"/>
      <c r="BA45" s="1240" t="s">
        <v>52</v>
      </c>
      <c r="BB45" s="168" t="s">
        <v>49</v>
      </c>
      <c r="BC45" s="675">
        <v>7017.6336551652448</v>
      </c>
      <c r="BD45" s="692">
        <v>5004.1557289159955</v>
      </c>
      <c r="BE45" s="692">
        <v>4910.9910662010088</v>
      </c>
      <c r="BF45" s="692">
        <v>5675.2879440739507</v>
      </c>
      <c r="BG45" s="710">
        <v>6338.8013717725071</v>
      </c>
      <c r="BH45" s="728">
        <v>3038.5278299135043</v>
      </c>
      <c r="BI45" s="692">
        <v>3052.1668974289223</v>
      </c>
      <c r="BJ45" s="692">
        <v>3607.0465670812273</v>
      </c>
      <c r="BK45" s="692">
        <v>4236.5284271412338</v>
      </c>
      <c r="BL45" s="710">
        <v>4503.9640646333464</v>
      </c>
      <c r="BM45" s="728">
        <v>2004.1038438550927</v>
      </c>
      <c r="BN45" s="692">
        <v>1703.4583143500304</v>
      </c>
      <c r="BO45" s="692">
        <v>2108.4055669767158</v>
      </c>
      <c r="BP45" s="692">
        <v>2273.1203342486851</v>
      </c>
      <c r="BQ45" s="710">
        <v>2419.5479204999724</v>
      </c>
      <c r="BR45" s="728">
        <v>1192.4366905735544</v>
      </c>
      <c r="BS45" s="692">
        <v>2798.046275391464</v>
      </c>
      <c r="BT45" s="692">
        <v>1331.2074042476272</v>
      </c>
      <c r="BU45" s="692">
        <v>1154.256961582171</v>
      </c>
      <c r="BV45" s="692">
        <v>1766.7178673673905</v>
      </c>
      <c r="BW45" s="692">
        <v>1234.8155741301648</v>
      </c>
      <c r="BX45" s="692">
        <v>2504.8024774330975</v>
      </c>
      <c r="BY45" s="746">
        <v>229.94762626540287</v>
      </c>
      <c r="BZ45" s="746">
        <v>4586.730527931998</v>
      </c>
      <c r="CA45" s="746">
        <v>1053.7934378474206</v>
      </c>
      <c r="CB45" s="746">
        <v>2336.4026114418139</v>
      </c>
      <c r="CC45" s="746">
        <v>1040.160323692083</v>
      </c>
      <c r="CD45" s="746">
        <v>1375.5197338622725</v>
      </c>
      <c r="CE45" s="746">
        <v>1469.296963542108</v>
      </c>
      <c r="CF45" s="746">
        <v>2394.31979947739</v>
      </c>
      <c r="CG45" s="746">
        <v>2478.4154913427742</v>
      </c>
      <c r="CH45" s="900"/>
      <c r="CI45" s="900"/>
      <c r="CJ45" s="900"/>
      <c r="CK45" s="900"/>
      <c r="CL45" s="900"/>
      <c r="CM45" s="900"/>
      <c r="CN45" s="900"/>
      <c r="CO45" s="900"/>
      <c r="CP45" s="900"/>
      <c r="CQ45" s="900"/>
      <c r="CR45" s="900"/>
      <c r="CS45" s="900"/>
      <c r="CT45" s="900"/>
      <c r="CU45" s="900"/>
      <c r="CV45" s="900"/>
      <c r="CW45" s="900"/>
      <c r="CX45" s="900"/>
      <c r="CY45" s="900"/>
      <c r="CZ45" s="901"/>
    </row>
    <row r="46" s="133" customFormat="true" ht="15" customHeight="true" x14ac:dyDescent="0.2">
      <c r="A46" s="1239"/>
      <c r="B46" s="292" t="s">
        <v>48</v>
      </c>
      <c r="C46" s="552">
        <v>7.8355161827910749</v>
      </c>
      <c r="D46" s="571">
        <v>9.8631903564047452</v>
      </c>
      <c r="E46" s="571">
        <v>11.385437510287078</v>
      </c>
      <c r="F46" s="571">
        <v>8.0010315411543207</v>
      </c>
      <c r="G46" s="591">
        <v>6.4782297415218739</v>
      </c>
      <c r="H46" s="609">
        <v>10.44887365180873</v>
      </c>
      <c r="I46" s="571">
        <v>12.026720773569703</v>
      </c>
      <c r="J46" s="571">
        <v>9.7497127742341334</v>
      </c>
      <c r="K46" s="571">
        <v>6.971560995387585</v>
      </c>
      <c r="L46" s="628">
        <v>6.7474578849193527</v>
      </c>
      <c r="M46" s="642">
        <v>6.887904498860947</v>
      </c>
      <c r="N46" s="571">
        <v>10.194048891365705</v>
      </c>
      <c r="O46" s="571">
        <v>7.8884012441343394</v>
      </c>
      <c r="P46" s="571">
        <v>6.7137031646370957</v>
      </c>
      <c r="Q46" s="591">
        <v>8.2380181263573871</v>
      </c>
      <c r="R46" s="642">
        <v>6.5287750455417166</v>
      </c>
      <c r="S46" s="571">
        <v>6.1498450705977294</v>
      </c>
      <c r="T46" s="571">
        <v>8.4803516268833317</v>
      </c>
      <c r="U46" s="571">
        <v>4.2569313672802584</v>
      </c>
      <c r="V46" s="571">
        <v>14.795685584706158</v>
      </c>
      <c r="W46" s="571">
        <v>6.07462826438754</v>
      </c>
      <c r="X46" s="571">
        <v>13.612749353591303</v>
      </c>
      <c r="Y46" s="657">
        <v>2.6228138322475272</v>
      </c>
      <c r="Z46" s="657">
        <v>6.8632428891168038</v>
      </c>
      <c r="AA46" s="657">
        <v>18.840082782501078</v>
      </c>
      <c r="AB46" s="657">
        <v>7.6947644228640071</v>
      </c>
      <c r="AC46" s="657">
        <v>7.8915591451509783</v>
      </c>
      <c r="AD46" s="657">
        <v>10.933189439656751</v>
      </c>
      <c r="AE46" s="657">
        <v>7.037976576738143</v>
      </c>
      <c r="AF46" s="657">
        <v>6.7698098352841738</v>
      </c>
      <c r="AG46" s="657">
        <v>6.0115032464596672</v>
      </c>
      <c r="AH46" s="861"/>
      <c r="AI46" s="861"/>
      <c r="AJ46" s="861"/>
      <c r="AK46" s="861"/>
      <c r="AL46" s="861"/>
      <c r="AM46" s="861"/>
      <c r="AN46" s="861"/>
      <c r="AO46" s="861"/>
      <c r="AP46" s="861"/>
      <c r="AQ46" s="861"/>
      <c r="AR46" s="861"/>
      <c r="AS46" s="861"/>
      <c r="AT46" s="861"/>
      <c r="AU46" s="861"/>
      <c r="AV46" s="861"/>
      <c r="AW46" s="861"/>
      <c r="AX46" s="861"/>
      <c r="AY46" s="861"/>
      <c r="AZ46" s="242"/>
      <c r="BA46" s="1240"/>
      <c r="BB46" s="168" t="s">
        <v>48</v>
      </c>
      <c r="BC46" s="675">
        <v>596.61574385858421</v>
      </c>
      <c r="BD46" s="692">
        <v>547.57807295988425</v>
      </c>
      <c r="BE46" s="692">
        <v>630.97735097773068</v>
      </c>
      <c r="BF46" s="692">
        <v>493.57246723892467</v>
      </c>
      <c r="BG46" s="710">
        <v>439.08719283993327</v>
      </c>
      <c r="BH46" s="728">
        <v>354.53706365260012</v>
      </c>
      <c r="BI46" s="692">
        <v>417.25805099557965</v>
      </c>
      <c r="BJ46" s="692">
        <v>389.66821129727225</v>
      </c>
      <c r="BK46" s="692">
        <v>317.4858855477961</v>
      </c>
      <c r="BL46" s="710">
        <v>325.89254032131117</v>
      </c>
      <c r="BM46" s="728">
        <v>148.25223090490041</v>
      </c>
      <c r="BN46" s="692">
        <v>193.36287992631776</v>
      </c>
      <c r="BO46" s="692">
        <v>180.56302704896623</v>
      </c>
      <c r="BP46" s="692">
        <v>163.59375062963358</v>
      </c>
      <c r="BQ46" s="710">
        <v>217.21718755067991</v>
      </c>
      <c r="BR46" s="728">
        <v>83.289278733622126</v>
      </c>
      <c r="BS46" s="692">
        <v>183.35133391058039</v>
      </c>
      <c r="BT46" s="692">
        <v>123.35172913149646</v>
      </c>
      <c r="BU46" s="692">
        <v>51.320609792754773</v>
      </c>
      <c r="BV46" s="692">
        <v>306.78965333894536</v>
      </c>
      <c r="BW46" s="692">
        <v>79.861760984364125</v>
      </c>
      <c r="BX46" s="692">
        <v>394.70232065973022</v>
      </c>
      <c r="BY46" s="746">
        <v>6.1935432578879537</v>
      </c>
      <c r="BZ46" s="746">
        <v>337.9959390538603</v>
      </c>
      <c r="CA46" s="746">
        <v>244.62266948223521</v>
      </c>
      <c r="CB46" s="746">
        <v>194.76758365440102</v>
      </c>
      <c r="CC46" s="746">
        <v>89.117638282369555</v>
      </c>
      <c r="CD46" s="746">
        <v>168.8487297758752</v>
      </c>
      <c r="CE46" s="746">
        <v>111.23765633412658</v>
      </c>
      <c r="CF46" s="746">
        <v>173.86095318136759</v>
      </c>
      <c r="CG46" s="746">
        <v>158.51942830144063</v>
      </c>
      <c r="CH46" s="900"/>
      <c r="CI46" s="900"/>
      <c r="CJ46" s="900"/>
      <c r="CK46" s="900"/>
      <c r="CL46" s="900"/>
      <c r="CM46" s="900"/>
      <c r="CN46" s="900"/>
      <c r="CO46" s="900"/>
      <c r="CP46" s="900"/>
      <c r="CQ46" s="900"/>
      <c r="CR46" s="900"/>
      <c r="CS46" s="900"/>
      <c r="CT46" s="900"/>
      <c r="CU46" s="900"/>
      <c r="CV46" s="900"/>
      <c r="CW46" s="900"/>
      <c r="CX46" s="900"/>
      <c r="CY46" s="900"/>
      <c r="CZ46" s="901"/>
    </row>
    <row r="47" s="133" customFormat="true" ht="15" customHeight="true" x14ac:dyDescent="0.2">
      <c r="A47" s="1239" t="s">
        <v>101</v>
      </c>
      <c r="B47" s="293" t="s">
        <v>100</v>
      </c>
      <c r="C47" s="795" t="s">
        <v>35</v>
      </c>
      <c r="D47" s="799" t="s">
        <v>35</v>
      </c>
      <c r="E47" s="799" t="s">
        <v>35</v>
      </c>
      <c r="F47" s="799" t="s">
        <v>35</v>
      </c>
      <c r="G47" s="804" t="s">
        <v>35</v>
      </c>
      <c r="H47" s="809" t="s">
        <v>35</v>
      </c>
      <c r="I47" s="799" t="s">
        <v>35</v>
      </c>
      <c r="J47" s="799" t="s">
        <v>35</v>
      </c>
      <c r="K47" s="799" t="s">
        <v>35</v>
      </c>
      <c r="L47" s="813" t="s">
        <v>35</v>
      </c>
      <c r="M47" s="815" t="s">
        <v>35</v>
      </c>
      <c r="N47" s="799" t="s">
        <v>35</v>
      </c>
      <c r="O47" s="799" t="s">
        <v>35</v>
      </c>
      <c r="P47" s="799" t="s">
        <v>35</v>
      </c>
      <c r="Q47" s="804" t="s">
        <v>35</v>
      </c>
      <c r="R47" s="815" t="s">
        <v>35</v>
      </c>
      <c r="S47" s="799" t="s">
        <v>35</v>
      </c>
      <c r="T47" s="799" t="s">
        <v>35</v>
      </c>
      <c r="U47" s="799" t="s">
        <v>35</v>
      </c>
      <c r="V47" s="799" t="s">
        <v>35</v>
      </c>
      <c r="W47" s="799" t="s">
        <v>35</v>
      </c>
      <c r="X47" s="799" t="s">
        <v>35</v>
      </c>
      <c r="Y47" s="822" t="s">
        <v>35</v>
      </c>
      <c r="Z47" s="822" t="s">
        <v>35</v>
      </c>
      <c r="AA47" s="822" t="s">
        <v>35</v>
      </c>
      <c r="AB47" s="822" t="s">
        <v>35</v>
      </c>
      <c r="AC47" s="822" t="s">
        <v>35</v>
      </c>
      <c r="AD47" s="822" t="s">
        <v>35</v>
      </c>
      <c r="AE47" s="822" t="s">
        <v>35</v>
      </c>
      <c r="AF47" s="822" t="s">
        <v>35</v>
      </c>
      <c r="AG47" s="822" t="s">
        <v>35</v>
      </c>
      <c r="AH47" s="862"/>
      <c r="AI47" s="862"/>
      <c r="AJ47" s="862"/>
      <c r="AK47" s="862"/>
      <c r="AL47" s="862"/>
      <c r="AM47" s="862"/>
      <c r="AN47" s="862"/>
      <c r="AO47" s="862"/>
      <c r="AP47" s="862"/>
      <c r="AQ47" s="862"/>
      <c r="AR47" s="862"/>
      <c r="AS47" s="862"/>
      <c r="AT47" s="862"/>
      <c r="AU47" s="862"/>
      <c r="AV47" s="862"/>
      <c r="AW47" s="862"/>
      <c r="AX47" s="862"/>
      <c r="AY47" s="862"/>
      <c r="AZ47" s="242"/>
      <c r="BA47" s="1240" t="s">
        <v>101</v>
      </c>
      <c r="BB47" s="168" t="s">
        <v>100</v>
      </c>
      <c r="BC47" s="825" t="s">
        <v>35</v>
      </c>
      <c r="BD47" s="828" t="s">
        <v>35</v>
      </c>
      <c r="BE47" s="828" t="s">
        <v>35</v>
      </c>
      <c r="BF47" s="828" t="s">
        <v>35</v>
      </c>
      <c r="BG47" s="832" t="s">
        <v>35</v>
      </c>
      <c r="BH47" s="836" t="s">
        <v>35</v>
      </c>
      <c r="BI47" s="828" t="s">
        <v>35</v>
      </c>
      <c r="BJ47" s="828" t="s">
        <v>35</v>
      </c>
      <c r="BK47" s="828" t="s">
        <v>35</v>
      </c>
      <c r="BL47" s="832" t="s">
        <v>35</v>
      </c>
      <c r="BM47" s="836" t="s">
        <v>35</v>
      </c>
      <c r="BN47" s="828" t="s">
        <v>35</v>
      </c>
      <c r="BO47" s="828" t="s">
        <v>35</v>
      </c>
      <c r="BP47" s="828" t="s">
        <v>35</v>
      </c>
      <c r="BQ47" s="832" t="s">
        <v>35</v>
      </c>
      <c r="BR47" s="836" t="s">
        <v>35</v>
      </c>
      <c r="BS47" s="828" t="s">
        <v>35</v>
      </c>
      <c r="BT47" s="828" t="s">
        <v>35</v>
      </c>
      <c r="BU47" s="828" t="s">
        <v>35</v>
      </c>
      <c r="BV47" s="828" t="s">
        <v>35</v>
      </c>
      <c r="BW47" s="828" t="s">
        <v>35</v>
      </c>
      <c r="BX47" s="828" t="s">
        <v>35</v>
      </c>
      <c r="BY47" s="842" t="s">
        <v>35</v>
      </c>
      <c r="BZ47" s="842" t="s">
        <v>35</v>
      </c>
      <c r="CA47" s="842" t="s">
        <v>35</v>
      </c>
      <c r="CB47" s="842" t="s">
        <v>35</v>
      </c>
      <c r="CC47" s="842" t="s">
        <v>35</v>
      </c>
      <c r="CD47" s="842" t="s">
        <v>35</v>
      </c>
      <c r="CE47" s="842" t="s">
        <v>35</v>
      </c>
      <c r="CF47" s="842" t="s">
        <v>35</v>
      </c>
      <c r="CG47" s="842" t="s">
        <v>35</v>
      </c>
      <c r="CH47" s="901"/>
      <c r="CI47" s="901"/>
      <c r="CJ47" s="901"/>
      <c r="CK47" s="901"/>
      <c r="CL47" s="901"/>
      <c r="CM47" s="901"/>
      <c r="CN47" s="901"/>
      <c r="CO47" s="901"/>
      <c r="CP47" s="901"/>
      <c r="CQ47" s="901"/>
      <c r="CR47" s="901"/>
      <c r="CS47" s="901"/>
      <c r="CT47" s="901"/>
      <c r="CU47" s="901"/>
      <c r="CV47" s="901"/>
      <c r="CW47" s="901"/>
      <c r="CX47" s="901"/>
      <c r="CY47" s="901"/>
      <c r="CZ47" s="901"/>
    </row>
    <row r="48" s="133" customFormat="true" ht="15" customHeight="true" x14ac:dyDescent="0.2">
      <c r="A48" s="1239"/>
      <c r="B48" s="293" t="s">
        <v>99</v>
      </c>
      <c r="C48" s="795" t="s">
        <v>35</v>
      </c>
      <c r="D48" s="799" t="s">
        <v>35</v>
      </c>
      <c r="E48" s="799" t="s">
        <v>35</v>
      </c>
      <c r="F48" s="799" t="s">
        <v>35</v>
      </c>
      <c r="G48" s="804" t="s">
        <v>35</v>
      </c>
      <c r="H48" s="809" t="s">
        <v>35</v>
      </c>
      <c r="I48" s="799" t="s">
        <v>35</v>
      </c>
      <c r="J48" s="799" t="s">
        <v>35</v>
      </c>
      <c r="K48" s="799" t="s">
        <v>35</v>
      </c>
      <c r="L48" s="813" t="s">
        <v>35</v>
      </c>
      <c r="M48" s="815" t="s">
        <v>35</v>
      </c>
      <c r="N48" s="799" t="s">
        <v>35</v>
      </c>
      <c r="O48" s="799" t="s">
        <v>35</v>
      </c>
      <c r="P48" s="799" t="s">
        <v>35</v>
      </c>
      <c r="Q48" s="804" t="s">
        <v>35</v>
      </c>
      <c r="R48" s="815" t="s">
        <v>35</v>
      </c>
      <c r="S48" s="799" t="s">
        <v>35</v>
      </c>
      <c r="T48" s="799" t="s">
        <v>35</v>
      </c>
      <c r="U48" s="799" t="s">
        <v>35</v>
      </c>
      <c r="V48" s="799" t="s">
        <v>35</v>
      </c>
      <c r="W48" s="799" t="s">
        <v>35</v>
      </c>
      <c r="X48" s="799" t="s">
        <v>35</v>
      </c>
      <c r="Y48" s="822" t="s">
        <v>35</v>
      </c>
      <c r="Z48" s="822" t="s">
        <v>35</v>
      </c>
      <c r="AA48" s="822" t="s">
        <v>35</v>
      </c>
      <c r="AB48" s="822" t="s">
        <v>35</v>
      </c>
      <c r="AC48" s="822" t="s">
        <v>35</v>
      </c>
      <c r="AD48" s="822" t="s">
        <v>35</v>
      </c>
      <c r="AE48" s="822" t="s">
        <v>35</v>
      </c>
      <c r="AF48" s="822" t="s">
        <v>35</v>
      </c>
      <c r="AG48" s="822" t="s">
        <v>35</v>
      </c>
      <c r="AH48" s="862"/>
      <c r="AI48" s="862"/>
      <c r="AJ48" s="862"/>
      <c r="AK48" s="862"/>
      <c r="AL48" s="862"/>
      <c r="AM48" s="862"/>
      <c r="AN48" s="862"/>
      <c r="AO48" s="862"/>
      <c r="AP48" s="862"/>
      <c r="AQ48" s="862"/>
      <c r="AR48" s="862"/>
      <c r="AS48" s="862"/>
      <c r="AT48" s="862"/>
      <c r="AU48" s="862"/>
      <c r="AV48" s="862"/>
      <c r="AW48" s="862"/>
      <c r="AX48" s="862"/>
      <c r="AY48" s="862"/>
      <c r="AZ48" s="242"/>
      <c r="BA48" s="1240"/>
      <c r="BB48" s="168" t="s">
        <v>99</v>
      </c>
      <c r="BC48" s="825" t="s">
        <v>35</v>
      </c>
      <c r="BD48" s="828" t="s">
        <v>35</v>
      </c>
      <c r="BE48" s="828" t="s">
        <v>35</v>
      </c>
      <c r="BF48" s="828" t="s">
        <v>35</v>
      </c>
      <c r="BG48" s="832" t="s">
        <v>35</v>
      </c>
      <c r="BH48" s="836" t="s">
        <v>35</v>
      </c>
      <c r="BI48" s="828" t="s">
        <v>35</v>
      </c>
      <c r="BJ48" s="828" t="s">
        <v>35</v>
      </c>
      <c r="BK48" s="828" t="s">
        <v>35</v>
      </c>
      <c r="BL48" s="832" t="s">
        <v>35</v>
      </c>
      <c r="BM48" s="836" t="s">
        <v>35</v>
      </c>
      <c r="BN48" s="828" t="s">
        <v>35</v>
      </c>
      <c r="BO48" s="828" t="s">
        <v>35</v>
      </c>
      <c r="BP48" s="828" t="s">
        <v>35</v>
      </c>
      <c r="BQ48" s="832" t="s">
        <v>35</v>
      </c>
      <c r="BR48" s="836" t="s">
        <v>35</v>
      </c>
      <c r="BS48" s="828" t="s">
        <v>35</v>
      </c>
      <c r="BT48" s="828" t="s">
        <v>35</v>
      </c>
      <c r="BU48" s="828" t="s">
        <v>35</v>
      </c>
      <c r="BV48" s="828" t="s">
        <v>35</v>
      </c>
      <c r="BW48" s="828" t="s">
        <v>35</v>
      </c>
      <c r="BX48" s="828" t="s">
        <v>35</v>
      </c>
      <c r="BY48" s="842" t="s">
        <v>35</v>
      </c>
      <c r="BZ48" s="842" t="s">
        <v>35</v>
      </c>
      <c r="CA48" s="842" t="s">
        <v>35</v>
      </c>
      <c r="CB48" s="842" t="s">
        <v>35</v>
      </c>
      <c r="CC48" s="842" t="s">
        <v>35</v>
      </c>
      <c r="CD48" s="842" t="s">
        <v>35</v>
      </c>
      <c r="CE48" s="842" t="s">
        <v>35</v>
      </c>
      <c r="CF48" s="842" t="s">
        <v>35</v>
      </c>
      <c r="CG48" s="842" t="s">
        <v>35</v>
      </c>
      <c r="CH48" s="901"/>
      <c r="CI48" s="901"/>
      <c r="CJ48" s="901"/>
      <c r="CK48" s="901"/>
      <c r="CL48" s="901"/>
      <c r="CM48" s="901"/>
      <c r="CN48" s="901"/>
      <c r="CO48" s="901"/>
      <c r="CP48" s="901"/>
      <c r="CQ48" s="901"/>
      <c r="CR48" s="901"/>
      <c r="CS48" s="901"/>
      <c r="CT48" s="901"/>
      <c r="CU48" s="901"/>
      <c r="CV48" s="901"/>
      <c r="CW48" s="901"/>
      <c r="CX48" s="901"/>
      <c r="CY48" s="901"/>
      <c r="CZ48" s="901"/>
    </row>
    <row r="49" s="133" customFormat="true" ht="15" customHeight="true" x14ac:dyDescent="0.2">
      <c r="A49" s="1239"/>
      <c r="B49" s="293" t="s">
        <v>67</v>
      </c>
      <c r="C49" s="795" t="s">
        <v>35</v>
      </c>
      <c r="D49" s="799" t="s">
        <v>35</v>
      </c>
      <c r="E49" s="799" t="s">
        <v>35</v>
      </c>
      <c r="F49" s="799" t="s">
        <v>35</v>
      </c>
      <c r="G49" s="804" t="s">
        <v>35</v>
      </c>
      <c r="H49" s="809" t="s">
        <v>35</v>
      </c>
      <c r="I49" s="799" t="s">
        <v>35</v>
      </c>
      <c r="J49" s="799" t="s">
        <v>35</v>
      </c>
      <c r="K49" s="799" t="s">
        <v>35</v>
      </c>
      <c r="L49" s="813" t="s">
        <v>35</v>
      </c>
      <c r="M49" s="815" t="s">
        <v>35</v>
      </c>
      <c r="N49" s="799" t="s">
        <v>35</v>
      </c>
      <c r="O49" s="799" t="s">
        <v>35</v>
      </c>
      <c r="P49" s="799" t="s">
        <v>35</v>
      </c>
      <c r="Q49" s="804" t="s">
        <v>35</v>
      </c>
      <c r="R49" s="815" t="s">
        <v>35</v>
      </c>
      <c r="S49" s="799" t="s">
        <v>35</v>
      </c>
      <c r="T49" s="799" t="s">
        <v>35</v>
      </c>
      <c r="U49" s="799" t="s">
        <v>35</v>
      </c>
      <c r="V49" s="799" t="s">
        <v>35</v>
      </c>
      <c r="W49" s="799" t="s">
        <v>35</v>
      </c>
      <c r="X49" s="799" t="s">
        <v>35</v>
      </c>
      <c r="Y49" s="822" t="s">
        <v>35</v>
      </c>
      <c r="Z49" s="822" t="s">
        <v>35</v>
      </c>
      <c r="AA49" s="822" t="s">
        <v>35</v>
      </c>
      <c r="AB49" s="822" t="s">
        <v>35</v>
      </c>
      <c r="AC49" s="822" t="s">
        <v>35</v>
      </c>
      <c r="AD49" s="822" t="s">
        <v>35</v>
      </c>
      <c r="AE49" s="822" t="s">
        <v>35</v>
      </c>
      <c r="AF49" s="822" t="s">
        <v>35</v>
      </c>
      <c r="AG49" s="822" t="s">
        <v>35</v>
      </c>
      <c r="AH49" s="862"/>
      <c r="AI49" s="862"/>
      <c r="AJ49" s="862"/>
      <c r="AK49" s="862"/>
      <c r="AL49" s="862"/>
      <c r="AM49" s="862"/>
      <c r="AN49" s="862"/>
      <c r="AO49" s="862"/>
      <c r="AP49" s="862"/>
      <c r="AQ49" s="862"/>
      <c r="AR49" s="862"/>
      <c r="AS49" s="862"/>
      <c r="AT49" s="862"/>
      <c r="AU49" s="862"/>
      <c r="AV49" s="862"/>
      <c r="AW49" s="862"/>
      <c r="AX49" s="862"/>
      <c r="AY49" s="862"/>
      <c r="AZ49" s="242"/>
      <c r="BA49" s="1240"/>
      <c r="BB49" s="168" t="s">
        <v>67</v>
      </c>
      <c r="BC49" s="825" t="s">
        <v>35</v>
      </c>
      <c r="BD49" s="828" t="s">
        <v>35</v>
      </c>
      <c r="BE49" s="828" t="s">
        <v>35</v>
      </c>
      <c r="BF49" s="828" t="s">
        <v>35</v>
      </c>
      <c r="BG49" s="832" t="s">
        <v>35</v>
      </c>
      <c r="BH49" s="836" t="s">
        <v>35</v>
      </c>
      <c r="BI49" s="828" t="s">
        <v>35</v>
      </c>
      <c r="BJ49" s="828" t="s">
        <v>35</v>
      </c>
      <c r="BK49" s="828" t="s">
        <v>35</v>
      </c>
      <c r="BL49" s="832" t="s">
        <v>35</v>
      </c>
      <c r="BM49" s="836" t="s">
        <v>35</v>
      </c>
      <c r="BN49" s="828" t="s">
        <v>35</v>
      </c>
      <c r="BO49" s="828" t="s">
        <v>35</v>
      </c>
      <c r="BP49" s="828" t="s">
        <v>35</v>
      </c>
      <c r="BQ49" s="832" t="s">
        <v>35</v>
      </c>
      <c r="BR49" s="836" t="s">
        <v>35</v>
      </c>
      <c r="BS49" s="828" t="s">
        <v>35</v>
      </c>
      <c r="BT49" s="828" t="s">
        <v>35</v>
      </c>
      <c r="BU49" s="828" t="s">
        <v>35</v>
      </c>
      <c r="BV49" s="828" t="s">
        <v>35</v>
      </c>
      <c r="BW49" s="828" t="s">
        <v>35</v>
      </c>
      <c r="BX49" s="828" t="s">
        <v>35</v>
      </c>
      <c r="BY49" s="842" t="s">
        <v>35</v>
      </c>
      <c r="BZ49" s="842" t="s">
        <v>35</v>
      </c>
      <c r="CA49" s="842" t="s">
        <v>35</v>
      </c>
      <c r="CB49" s="842" t="s">
        <v>35</v>
      </c>
      <c r="CC49" s="842" t="s">
        <v>35</v>
      </c>
      <c r="CD49" s="842" t="s">
        <v>35</v>
      </c>
      <c r="CE49" s="842" t="s">
        <v>35</v>
      </c>
      <c r="CF49" s="842" t="s">
        <v>35</v>
      </c>
      <c r="CG49" s="842" t="s">
        <v>35</v>
      </c>
      <c r="CH49" s="901"/>
      <c r="CI49" s="901"/>
      <c r="CJ49" s="901"/>
      <c r="CK49" s="901"/>
      <c r="CL49" s="901"/>
      <c r="CM49" s="901"/>
      <c r="CN49" s="901"/>
      <c r="CO49" s="901"/>
      <c r="CP49" s="901"/>
      <c r="CQ49" s="901"/>
      <c r="CR49" s="901"/>
      <c r="CS49" s="901"/>
      <c r="CT49" s="901"/>
      <c r="CU49" s="901"/>
      <c r="CV49" s="901"/>
      <c r="CW49" s="901"/>
      <c r="CX49" s="901"/>
      <c r="CY49" s="901"/>
      <c r="CZ49" s="901"/>
    </row>
    <row r="50" s="133" customFormat="true" ht="15" customHeight="true" x14ac:dyDescent="0.2">
      <c r="A50" s="1239" t="s">
        <v>102</v>
      </c>
      <c r="B50" s="293" t="s">
        <v>100</v>
      </c>
      <c r="C50" s="795" t="s">
        <v>35</v>
      </c>
      <c r="D50" s="799" t="s">
        <v>35</v>
      </c>
      <c r="E50" s="799" t="s">
        <v>35</v>
      </c>
      <c r="F50" s="799" t="s">
        <v>35</v>
      </c>
      <c r="G50" s="804" t="s">
        <v>35</v>
      </c>
      <c r="H50" s="809" t="s">
        <v>35</v>
      </c>
      <c r="I50" s="799" t="s">
        <v>35</v>
      </c>
      <c r="J50" s="799" t="s">
        <v>35</v>
      </c>
      <c r="K50" s="799" t="s">
        <v>35</v>
      </c>
      <c r="L50" s="813" t="s">
        <v>35</v>
      </c>
      <c r="M50" s="815" t="s">
        <v>35</v>
      </c>
      <c r="N50" s="799" t="s">
        <v>35</v>
      </c>
      <c r="O50" s="799" t="s">
        <v>35</v>
      </c>
      <c r="P50" s="799" t="s">
        <v>35</v>
      </c>
      <c r="Q50" s="804" t="s">
        <v>35</v>
      </c>
      <c r="R50" s="815" t="s">
        <v>35</v>
      </c>
      <c r="S50" s="799" t="s">
        <v>35</v>
      </c>
      <c r="T50" s="799" t="s">
        <v>35</v>
      </c>
      <c r="U50" s="799" t="s">
        <v>35</v>
      </c>
      <c r="V50" s="799" t="s">
        <v>35</v>
      </c>
      <c r="W50" s="799" t="s">
        <v>35</v>
      </c>
      <c r="X50" s="799" t="s">
        <v>35</v>
      </c>
      <c r="Y50" s="822" t="s">
        <v>35</v>
      </c>
      <c r="Z50" s="822" t="s">
        <v>35</v>
      </c>
      <c r="AA50" s="822" t="s">
        <v>35</v>
      </c>
      <c r="AB50" s="822" t="s">
        <v>35</v>
      </c>
      <c r="AC50" s="822" t="s">
        <v>35</v>
      </c>
      <c r="AD50" s="822" t="s">
        <v>35</v>
      </c>
      <c r="AE50" s="822" t="s">
        <v>35</v>
      </c>
      <c r="AF50" s="822" t="s">
        <v>35</v>
      </c>
      <c r="AG50" s="822" t="s">
        <v>35</v>
      </c>
      <c r="AH50" s="862"/>
      <c r="AI50" s="862"/>
      <c r="AJ50" s="862"/>
      <c r="AK50" s="862"/>
      <c r="AL50" s="862"/>
      <c r="AM50" s="862"/>
      <c r="AN50" s="862"/>
      <c r="AO50" s="862"/>
      <c r="AP50" s="862"/>
      <c r="AQ50" s="862"/>
      <c r="AR50" s="862"/>
      <c r="AS50" s="862"/>
      <c r="AT50" s="862"/>
      <c r="AU50" s="862"/>
      <c r="AV50" s="862"/>
      <c r="AW50" s="862"/>
      <c r="AX50" s="862"/>
      <c r="AY50" s="862"/>
      <c r="AZ50" s="242"/>
      <c r="BA50" s="1240" t="s">
        <v>102</v>
      </c>
      <c r="BB50" s="168" t="s">
        <v>100</v>
      </c>
      <c r="BC50" s="825" t="s">
        <v>35</v>
      </c>
      <c r="BD50" s="828" t="s">
        <v>35</v>
      </c>
      <c r="BE50" s="828" t="s">
        <v>35</v>
      </c>
      <c r="BF50" s="828" t="s">
        <v>35</v>
      </c>
      <c r="BG50" s="832" t="s">
        <v>35</v>
      </c>
      <c r="BH50" s="836" t="s">
        <v>35</v>
      </c>
      <c r="BI50" s="828" t="s">
        <v>35</v>
      </c>
      <c r="BJ50" s="828" t="s">
        <v>35</v>
      </c>
      <c r="BK50" s="828" t="s">
        <v>35</v>
      </c>
      <c r="BL50" s="832" t="s">
        <v>35</v>
      </c>
      <c r="BM50" s="836" t="s">
        <v>35</v>
      </c>
      <c r="BN50" s="828" t="s">
        <v>35</v>
      </c>
      <c r="BO50" s="828" t="s">
        <v>35</v>
      </c>
      <c r="BP50" s="828" t="s">
        <v>35</v>
      </c>
      <c r="BQ50" s="832" t="s">
        <v>35</v>
      </c>
      <c r="BR50" s="836" t="s">
        <v>35</v>
      </c>
      <c r="BS50" s="828" t="s">
        <v>35</v>
      </c>
      <c r="BT50" s="828" t="s">
        <v>35</v>
      </c>
      <c r="BU50" s="828" t="s">
        <v>35</v>
      </c>
      <c r="BV50" s="828" t="s">
        <v>35</v>
      </c>
      <c r="BW50" s="828" t="s">
        <v>35</v>
      </c>
      <c r="BX50" s="828" t="s">
        <v>35</v>
      </c>
      <c r="BY50" s="842" t="s">
        <v>35</v>
      </c>
      <c r="BZ50" s="842" t="s">
        <v>35</v>
      </c>
      <c r="CA50" s="842" t="s">
        <v>35</v>
      </c>
      <c r="CB50" s="842" t="s">
        <v>35</v>
      </c>
      <c r="CC50" s="842" t="s">
        <v>35</v>
      </c>
      <c r="CD50" s="842" t="s">
        <v>35</v>
      </c>
      <c r="CE50" s="842" t="s">
        <v>35</v>
      </c>
      <c r="CF50" s="842" t="s">
        <v>35</v>
      </c>
      <c r="CG50" s="842" t="s">
        <v>35</v>
      </c>
      <c r="CH50" s="901"/>
      <c r="CI50" s="901"/>
      <c r="CJ50" s="901"/>
      <c r="CK50" s="901"/>
      <c r="CL50" s="901"/>
      <c r="CM50" s="901"/>
      <c r="CN50" s="901"/>
      <c r="CO50" s="901"/>
      <c r="CP50" s="901"/>
      <c r="CQ50" s="901"/>
      <c r="CR50" s="901"/>
      <c r="CS50" s="901"/>
      <c r="CT50" s="901"/>
      <c r="CU50" s="901"/>
      <c r="CV50" s="901"/>
      <c r="CW50" s="901"/>
      <c r="CX50" s="901"/>
      <c r="CY50" s="901"/>
      <c r="CZ50" s="901"/>
    </row>
    <row r="51" s="133" customFormat="true" ht="15" customHeight="true" x14ac:dyDescent="0.2">
      <c r="A51" s="1239"/>
      <c r="B51" s="293" t="s">
        <v>99</v>
      </c>
      <c r="C51" s="795" t="s">
        <v>35</v>
      </c>
      <c r="D51" s="799" t="s">
        <v>35</v>
      </c>
      <c r="E51" s="799" t="s">
        <v>35</v>
      </c>
      <c r="F51" s="799" t="s">
        <v>35</v>
      </c>
      <c r="G51" s="804" t="s">
        <v>35</v>
      </c>
      <c r="H51" s="809" t="s">
        <v>35</v>
      </c>
      <c r="I51" s="799" t="s">
        <v>35</v>
      </c>
      <c r="J51" s="799" t="s">
        <v>35</v>
      </c>
      <c r="K51" s="799" t="s">
        <v>35</v>
      </c>
      <c r="L51" s="813" t="s">
        <v>35</v>
      </c>
      <c r="M51" s="815" t="s">
        <v>35</v>
      </c>
      <c r="N51" s="799" t="s">
        <v>35</v>
      </c>
      <c r="O51" s="799" t="s">
        <v>35</v>
      </c>
      <c r="P51" s="799" t="s">
        <v>35</v>
      </c>
      <c r="Q51" s="804" t="s">
        <v>35</v>
      </c>
      <c r="R51" s="815" t="s">
        <v>35</v>
      </c>
      <c r="S51" s="799" t="s">
        <v>35</v>
      </c>
      <c r="T51" s="799" t="s">
        <v>35</v>
      </c>
      <c r="U51" s="799" t="s">
        <v>35</v>
      </c>
      <c r="V51" s="799" t="s">
        <v>35</v>
      </c>
      <c r="W51" s="799" t="s">
        <v>35</v>
      </c>
      <c r="X51" s="799" t="s">
        <v>35</v>
      </c>
      <c r="Y51" s="822" t="s">
        <v>35</v>
      </c>
      <c r="Z51" s="822" t="s">
        <v>35</v>
      </c>
      <c r="AA51" s="822" t="s">
        <v>35</v>
      </c>
      <c r="AB51" s="822" t="s">
        <v>35</v>
      </c>
      <c r="AC51" s="822" t="s">
        <v>35</v>
      </c>
      <c r="AD51" s="822" t="s">
        <v>35</v>
      </c>
      <c r="AE51" s="822" t="s">
        <v>35</v>
      </c>
      <c r="AF51" s="822" t="s">
        <v>35</v>
      </c>
      <c r="AG51" s="822" t="s">
        <v>35</v>
      </c>
      <c r="AH51" s="862"/>
      <c r="AI51" s="862"/>
      <c r="AJ51" s="862"/>
      <c r="AK51" s="862"/>
      <c r="AL51" s="862"/>
      <c r="AM51" s="862"/>
      <c r="AN51" s="862"/>
      <c r="AO51" s="862"/>
      <c r="AP51" s="862"/>
      <c r="AQ51" s="862"/>
      <c r="AR51" s="862"/>
      <c r="AS51" s="862"/>
      <c r="AT51" s="862"/>
      <c r="AU51" s="862"/>
      <c r="AV51" s="862"/>
      <c r="AW51" s="862"/>
      <c r="AX51" s="862"/>
      <c r="AY51" s="862"/>
      <c r="AZ51" s="242"/>
      <c r="BA51" s="1240"/>
      <c r="BB51" s="168" t="s">
        <v>99</v>
      </c>
      <c r="BC51" s="825" t="s">
        <v>35</v>
      </c>
      <c r="BD51" s="828" t="s">
        <v>35</v>
      </c>
      <c r="BE51" s="828" t="s">
        <v>35</v>
      </c>
      <c r="BF51" s="828" t="s">
        <v>35</v>
      </c>
      <c r="BG51" s="832" t="s">
        <v>35</v>
      </c>
      <c r="BH51" s="836" t="s">
        <v>35</v>
      </c>
      <c r="BI51" s="828" t="s">
        <v>35</v>
      </c>
      <c r="BJ51" s="828" t="s">
        <v>35</v>
      </c>
      <c r="BK51" s="828" t="s">
        <v>35</v>
      </c>
      <c r="BL51" s="832" t="s">
        <v>35</v>
      </c>
      <c r="BM51" s="836" t="s">
        <v>35</v>
      </c>
      <c r="BN51" s="828" t="s">
        <v>35</v>
      </c>
      <c r="BO51" s="828" t="s">
        <v>35</v>
      </c>
      <c r="BP51" s="828" t="s">
        <v>35</v>
      </c>
      <c r="BQ51" s="832" t="s">
        <v>35</v>
      </c>
      <c r="BR51" s="836" t="s">
        <v>35</v>
      </c>
      <c r="BS51" s="828" t="s">
        <v>35</v>
      </c>
      <c r="BT51" s="828" t="s">
        <v>35</v>
      </c>
      <c r="BU51" s="828" t="s">
        <v>35</v>
      </c>
      <c r="BV51" s="828" t="s">
        <v>35</v>
      </c>
      <c r="BW51" s="828" t="s">
        <v>35</v>
      </c>
      <c r="BX51" s="828" t="s">
        <v>35</v>
      </c>
      <c r="BY51" s="842" t="s">
        <v>35</v>
      </c>
      <c r="BZ51" s="842" t="s">
        <v>35</v>
      </c>
      <c r="CA51" s="842" t="s">
        <v>35</v>
      </c>
      <c r="CB51" s="842" t="s">
        <v>35</v>
      </c>
      <c r="CC51" s="842" t="s">
        <v>35</v>
      </c>
      <c r="CD51" s="842" t="s">
        <v>35</v>
      </c>
      <c r="CE51" s="842" t="s">
        <v>35</v>
      </c>
      <c r="CF51" s="842" t="s">
        <v>35</v>
      </c>
      <c r="CG51" s="842" t="s">
        <v>35</v>
      </c>
      <c r="CH51" s="901"/>
      <c r="CI51" s="901"/>
      <c r="CJ51" s="901"/>
      <c r="CK51" s="901"/>
      <c r="CL51" s="901"/>
      <c r="CM51" s="901"/>
      <c r="CN51" s="901"/>
      <c r="CO51" s="901"/>
      <c r="CP51" s="901"/>
      <c r="CQ51" s="901"/>
      <c r="CR51" s="901"/>
      <c r="CS51" s="901"/>
      <c r="CT51" s="901"/>
      <c r="CU51" s="901"/>
      <c r="CV51" s="901"/>
      <c r="CW51" s="901"/>
      <c r="CX51" s="901"/>
      <c r="CY51" s="901"/>
      <c r="CZ51" s="901"/>
    </row>
    <row r="52" s="133" customFormat="true" ht="15" customHeight="true" x14ac:dyDescent="0.2">
      <c r="A52" s="1239"/>
      <c r="B52" s="293" t="s">
        <v>67</v>
      </c>
      <c r="C52" s="795" t="s">
        <v>35</v>
      </c>
      <c r="D52" s="799" t="s">
        <v>35</v>
      </c>
      <c r="E52" s="799" t="s">
        <v>35</v>
      </c>
      <c r="F52" s="799" t="s">
        <v>35</v>
      </c>
      <c r="G52" s="804" t="s">
        <v>35</v>
      </c>
      <c r="H52" s="809" t="s">
        <v>35</v>
      </c>
      <c r="I52" s="799" t="s">
        <v>35</v>
      </c>
      <c r="J52" s="799" t="s">
        <v>35</v>
      </c>
      <c r="K52" s="799" t="s">
        <v>35</v>
      </c>
      <c r="L52" s="813" t="s">
        <v>35</v>
      </c>
      <c r="M52" s="815" t="s">
        <v>35</v>
      </c>
      <c r="N52" s="799" t="s">
        <v>35</v>
      </c>
      <c r="O52" s="799" t="s">
        <v>35</v>
      </c>
      <c r="P52" s="799" t="s">
        <v>35</v>
      </c>
      <c r="Q52" s="804" t="s">
        <v>35</v>
      </c>
      <c r="R52" s="815" t="s">
        <v>35</v>
      </c>
      <c r="S52" s="799" t="s">
        <v>35</v>
      </c>
      <c r="T52" s="799" t="s">
        <v>35</v>
      </c>
      <c r="U52" s="799" t="s">
        <v>35</v>
      </c>
      <c r="V52" s="799" t="s">
        <v>35</v>
      </c>
      <c r="W52" s="799" t="s">
        <v>35</v>
      </c>
      <c r="X52" s="799" t="s">
        <v>35</v>
      </c>
      <c r="Y52" s="822" t="s">
        <v>35</v>
      </c>
      <c r="Z52" s="822" t="s">
        <v>35</v>
      </c>
      <c r="AA52" s="822" t="s">
        <v>35</v>
      </c>
      <c r="AB52" s="822" t="s">
        <v>35</v>
      </c>
      <c r="AC52" s="822" t="s">
        <v>35</v>
      </c>
      <c r="AD52" s="822" t="s">
        <v>35</v>
      </c>
      <c r="AE52" s="822" t="s">
        <v>35</v>
      </c>
      <c r="AF52" s="822" t="s">
        <v>35</v>
      </c>
      <c r="AG52" s="822" t="s">
        <v>35</v>
      </c>
      <c r="AH52" s="862"/>
      <c r="AI52" s="862"/>
      <c r="AJ52" s="862"/>
      <c r="AK52" s="862"/>
      <c r="AL52" s="862"/>
      <c r="AM52" s="862"/>
      <c r="AN52" s="862"/>
      <c r="AO52" s="862"/>
      <c r="AP52" s="862"/>
      <c r="AQ52" s="862"/>
      <c r="AR52" s="862"/>
      <c r="AS52" s="862"/>
      <c r="AT52" s="862"/>
      <c r="AU52" s="862"/>
      <c r="AV52" s="862"/>
      <c r="AW52" s="862"/>
      <c r="AX52" s="862"/>
      <c r="AY52" s="862"/>
      <c r="AZ52" s="242"/>
      <c r="BA52" s="1240"/>
      <c r="BB52" s="168" t="s">
        <v>67</v>
      </c>
      <c r="BC52" s="825" t="s">
        <v>35</v>
      </c>
      <c r="BD52" s="828" t="s">
        <v>35</v>
      </c>
      <c r="BE52" s="828" t="s">
        <v>35</v>
      </c>
      <c r="BF52" s="828" t="s">
        <v>35</v>
      </c>
      <c r="BG52" s="832" t="s">
        <v>35</v>
      </c>
      <c r="BH52" s="836" t="s">
        <v>35</v>
      </c>
      <c r="BI52" s="828" t="s">
        <v>35</v>
      </c>
      <c r="BJ52" s="828" t="s">
        <v>35</v>
      </c>
      <c r="BK52" s="828" t="s">
        <v>35</v>
      </c>
      <c r="BL52" s="832" t="s">
        <v>35</v>
      </c>
      <c r="BM52" s="836" t="s">
        <v>35</v>
      </c>
      <c r="BN52" s="828" t="s">
        <v>35</v>
      </c>
      <c r="BO52" s="828" t="s">
        <v>35</v>
      </c>
      <c r="BP52" s="828" t="s">
        <v>35</v>
      </c>
      <c r="BQ52" s="832" t="s">
        <v>35</v>
      </c>
      <c r="BR52" s="836" t="s">
        <v>35</v>
      </c>
      <c r="BS52" s="828" t="s">
        <v>35</v>
      </c>
      <c r="BT52" s="828" t="s">
        <v>35</v>
      </c>
      <c r="BU52" s="828" t="s">
        <v>35</v>
      </c>
      <c r="BV52" s="828" t="s">
        <v>35</v>
      </c>
      <c r="BW52" s="828" t="s">
        <v>35</v>
      </c>
      <c r="BX52" s="828" t="s">
        <v>35</v>
      </c>
      <c r="BY52" s="842" t="s">
        <v>35</v>
      </c>
      <c r="BZ52" s="842" t="s">
        <v>35</v>
      </c>
      <c r="CA52" s="842" t="s">
        <v>35</v>
      </c>
      <c r="CB52" s="842" t="s">
        <v>35</v>
      </c>
      <c r="CC52" s="842" t="s">
        <v>35</v>
      </c>
      <c r="CD52" s="842" t="s">
        <v>35</v>
      </c>
      <c r="CE52" s="842" t="s">
        <v>35</v>
      </c>
      <c r="CF52" s="842" t="s">
        <v>35</v>
      </c>
      <c r="CG52" s="842" t="s">
        <v>35</v>
      </c>
      <c r="CH52" s="901"/>
      <c r="CI52" s="901"/>
      <c r="CJ52" s="901"/>
      <c r="CK52" s="901"/>
      <c r="CL52" s="901"/>
      <c r="CM52" s="901"/>
      <c r="CN52" s="901"/>
      <c r="CO52" s="901"/>
      <c r="CP52" s="901"/>
      <c r="CQ52" s="901"/>
      <c r="CR52" s="901"/>
      <c r="CS52" s="901"/>
      <c r="CT52" s="901"/>
      <c r="CU52" s="901"/>
      <c r="CV52" s="901"/>
      <c r="CW52" s="901"/>
      <c r="CX52" s="901"/>
      <c r="CY52" s="901"/>
      <c r="CZ52" s="901"/>
    </row>
    <row r="53" s="133" customFormat="true" ht="15" customHeight="true" x14ac:dyDescent="0.2">
      <c r="A53" s="1239" t="s">
        <v>105</v>
      </c>
      <c r="B53" s="293" t="s">
        <v>100</v>
      </c>
      <c r="C53" s="795" t="s">
        <v>35</v>
      </c>
      <c r="D53" s="799" t="s">
        <v>35</v>
      </c>
      <c r="E53" s="799" t="s">
        <v>35</v>
      </c>
      <c r="F53" s="799" t="s">
        <v>35</v>
      </c>
      <c r="G53" s="804" t="s">
        <v>35</v>
      </c>
      <c r="H53" s="809" t="s">
        <v>35</v>
      </c>
      <c r="I53" s="799" t="s">
        <v>35</v>
      </c>
      <c r="J53" s="799" t="s">
        <v>35</v>
      </c>
      <c r="K53" s="799" t="s">
        <v>35</v>
      </c>
      <c r="L53" s="813" t="s">
        <v>35</v>
      </c>
      <c r="M53" s="815" t="s">
        <v>35</v>
      </c>
      <c r="N53" s="799" t="s">
        <v>35</v>
      </c>
      <c r="O53" s="799" t="s">
        <v>35</v>
      </c>
      <c r="P53" s="799" t="s">
        <v>35</v>
      </c>
      <c r="Q53" s="804" t="s">
        <v>35</v>
      </c>
      <c r="R53" s="815" t="s">
        <v>35</v>
      </c>
      <c r="S53" s="799" t="s">
        <v>35</v>
      </c>
      <c r="T53" s="799" t="s">
        <v>35</v>
      </c>
      <c r="U53" s="799" t="s">
        <v>35</v>
      </c>
      <c r="V53" s="799" t="s">
        <v>35</v>
      </c>
      <c r="W53" s="799" t="s">
        <v>35</v>
      </c>
      <c r="X53" s="799" t="s">
        <v>35</v>
      </c>
      <c r="Y53" s="822" t="s">
        <v>35</v>
      </c>
      <c r="Z53" s="822" t="s">
        <v>35</v>
      </c>
      <c r="AA53" s="822" t="s">
        <v>35</v>
      </c>
      <c r="AB53" s="822" t="s">
        <v>35</v>
      </c>
      <c r="AC53" s="822" t="s">
        <v>35</v>
      </c>
      <c r="AD53" s="822" t="s">
        <v>35</v>
      </c>
      <c r="AE53" s="822" t="s">
        <v>35</v>
      </c>
      <c r="AF53" s="822" t="s">
        <v>35</v>
      </c>
      <c r="AG53" s="822" t="s">
        <v>35</v>
      </c>
      <c r="AH53" s="862"/>
      <c r="AI53" s="862"/>
      <c r="AJ53" s="862"/>
      <c r="AK53" s="862"/>
      <c r="AL53" s="862"/>
      <c r="AM53" s="862"/>
      <c r="AN53" s="862"/>
      <c r="AO53" s="862"/>
      <c r="AP53" s="862"/>
      <c r="AQ53" s="862"/>
      <c r="AR53" s="862"/>
      <c r="AS53" s="862"/>
      <c r="AT53" s="862"/>
      <c r="AU53" s="862"/>
      <c r="AV53" s="862"/>
      <c r="AW53" s="862"/>
      <c r="AX53" s="862"/>
      <c r="AY53" s="862"/>
      <c r="AZ53" s="242"/>
      <c r="BA53" s="1240" t="s">
        <v>105</v>
      </c>
      <c r="BB53" s="168" t="s">
        <v>100</v>
      </c>
      <c r="BC53" s="825" t="s">
        <v>35</v>
      </c>
      <c r="BD53" s="828" t="s">
        <v>35</v>
      </c>
      <c r="BE53" s="828" t="s">
        <v>35</v>
      </c>
      <c r="BF53" s="828" t="s">
        <v>35</v>
      </c>
      <c r="BG53" s="832" t="s">
        <v>35</v>
      </c>
      <c r="BH53" s="836" t="s">
        <v>35</v>
      </c>
      <c r="BI53" s="828" t="s">
        <v>35</v>
      </c>
      <c r="BJ53" s="828" t="s">
        <v>35</v>
      </c>
      <c r="BK53" s="828" t="s">
        <v>35</v>
      </c>
      <c r="BL53" s="832" t="s">
        <v>35</v>
      </c>
      <c r="BM53" s="836" t="s">
        <v>35</v>
      </c>
      <c r="BN53" s="828" t="s">
        <v>35</v>
      </c>
      <c r="BO53" s="828" t="s">
        <v>35</v>
      </c>
      <c r="BP53" s="828" t="s">
        <v>35</v>
      </c>
      <c r="BQ53" s="832" t="s">
        <v>35</v>
      </c>
      <c r="BR53" s="836" t="s">
        <v>35</v>
      </c>
      <c r="BS53" s="828" t="s">
        <v>35</v>
      </c>
      <c r="BT53" s="828" t="s">
        <v>35</v>
      </c>
      <c r="BU53" s="828" t="s">
        <v>35</v>
      </c>
      <c r="BV53" s="828" t="s">
        <v>35</v>
      </c>
      <c r="BW53" s="828" t="s">
        <v>35</v>
      </c>
      <c r="BX53" s="828" t="s">
        <v>35</v>
      </c>
      <c r="BY53" s="842" t="s">
        <v>35</v>
      </c>
      <c r="BZ53" s="842" t="s">
        <v>35</v>
      </c>
      <c r="CA53" s="842" t="s">
        <v>35</v>
      </c>
      <c r="CB53" s="842" t="s">
        <v>35</v>
      </c>
      <c r="CC53" s="842" t="s">
        <v>35</v>
      </c>
      <c r="CD53" s="842" t="s">
        <v>35</v>
      </c>
      <c r="CE53" s="842" t="s">
        <v>35</v>
      </c>
      <c r="CF53" s="842" t="s">
        <v>35</v>
      </c>
      <c r="CG53" s="842" t="s">
        <v>35</v>
      </c>
      <c r="CH53" s="901"/>
      <c r="CI53" s="901"/>
      <c r="CJ53" s="901"/>
      <c r="CK53" s="901"/>
      <c r="CL53" s="901"/>
      <c r="CM53" s="901"/>
      <c r="CN53" s="901"/>
      <c r="CO53" s="901"/>
      <c r="CP53" s="901"/>
      <c r="CQ53" s="901"/>
      <c r="CR53" s="901"/>
      <c r="CS53" s="901"/>
      <c r="CT53" s="901"/>
      <c r="CU53" s="901"/>
      <c r="CV53" s="901"/>
      <c r="CW53" s="901"/>
      <c r="CX53" s="901"/>
      <c r="CY53" s="901"/>
      <c r="CZ53" s="901"/>
    </row>
    <row r="54" s="133" customFormat="true" ht="15" customHeight="true" x14ac:dyDescent="0.2">
      <c r="A54" s="1239"/>
      <c r="B54" s="293" t="s">
        <v>99</v>
      </c>
      <c r="C54" s="795" t="s">
        <v>35</v>
      </c>
      <c r="D54" s="799" t="s">
        <v>35</v>
      </c>
      <c r="E54" s="799" t="s">
        <v>35</v>
      </c>
      <c r="F54" s="799" t="s">
        <v>35</v>
      </c>
      <c r="G54" s="804" t="s">
        <v>35</v>
      </c>
      <c r="H54" s="809" t="s">
        <v>35</v>
      </c>
      <c r="I54" s="799" t="s">
        <v>35</v>
      </c>
      <c r="J54" s="799" t="s">
        <v>35</v>
      </c>
      <c r="K54" s="799" t="s">
        <v>35</v>
      </c>
      <c r="L54" s="813" t="s">
        <v>35</v>
      </c>
      <c r="M54" s="815" t="s">
        <v>35</v>
      </c>
      <c r="N54" s="799" t="s">
        <v>35</v>
      </c>
      <c r="O54" s="799" t="s">
        <v>35</v>
      </c>
      <c r="P54" s="799" t="s">
        <v>35</v>
      </c>
      <c r="Q54" s="804" t="s">
        <v>35</v>
      </c>
      <c r="R54" s="815" t="s">
        <v>35</v>
      </c>
      <c r="S54" s="799" t="s">
        <v>35</v>
      </c>
      <c r="T54" s="799" t="s">
        <v>35</v>
      </c>
      <c r="U54" s="799" t="s">
        <v>35</v>
      </c>
      <c r="V54" s="799" t="s">
        <v>35</v>
      </c>
      <c r="W54" s="799" t="s">
        <v>35</v>
      </c>
      <c r="X54" s="799" t="s">
        <v>35</v>
      </c>
      <c r="Y54" s="822" t="s">
        <v>35</v>
      </c>
      <c r="Z54" s="822" t="s">
        <v>35</v>
      </c>
      <c r="AA54" s="822" t="s">
        <v>35</v>
      </c>
      <c r="AB54" s="822" t="s">
        <v>35</v>
      </c>
      <c r="AC54" s="822" t="s">
        <v>35</v>
      </c>
      <c r="AD54" s="822" t="s">
        <v>35</v>
      </c>
      <c r="AE54" s="822" t="s">
        <v>35</v>
      </c>
      <c r="AF54" s="822" t="s">
        <v>35</v>
      </c>
      <c r="AG54" s="822" t="s">
        <v>35</v>
      </c>
      <c r="AH54" s="862"/>
      <c r="AI54" s="862"/>
      <c r="AJ54" s="862"/>
      <c r="AK54" s="862"/>
      <c r="AL54" s="862"/>
      <c r="AM54" s="862"/>
      <c r="AN54" s="862"/>
      <c r="AO54" s="862"/>
      <c r="AP54" s="862"/>
      <c r="AQ54" s="862"/>
      <c r="AR54" s="862"/>
      <c r="AS54" s="862"/>
      <c r="AT54" s="862"/>
      <c r="AU54" s="862"/>
      <c r="AV54" s="862"/>
      <c r="AW54" s="862"/>
      <c r="AX54" s="862"/>
      <c r="AY54" s="862"/>
      <c r="AZ54" s="242"/>
      <c r="BA54" s="1240"/>
      <c r="BB54" s="168" t="s">
        <v>99</v>
      </c>
      <c r="BC54" s="825" t="s">
        <v>35</v>
      </c>
      <c r="BD54" s="828" t="s">
        <v>35</v>
      </c>
      <c r="BE54" s="828" t="s">
        <v>35</v>
      </c>
      <c r="BF54" s="828" t="s">
        <v>35</v>
      </c>
      <c r="BG54" s="832" t="s">
        <v>35</v>
      </c>
      <c r="BH54" s="836" t="s">
        <v>35</v>
      </c>
      <c r="BI54" s="828" t="s">
        <v>35</v>
      </c>
      <c r="BJ54" s="828" t="s">
        <v>35</v>
      </c>
      <c r="BK54" s="828" t="s">
        <v>35</v>
      </c>
      <c r="BL54" s="832" t="s">
        <v>35</v>
      </c>
      <c r="BM54" s="836" t="s">
        <v>35</v>
      </c>
      <c r="BN54" s="828" t="s">
        <v>35</v>
      </c>
      <c r="BO54" s="828" t="s">
        <v>35</v>
      </c>
      <c r="BP54" s="828" t="s">
        <v>35</v>
      </c>
      <c r="BQ54" s="832" t="s">
        <v>35</v>
      </c>
      <c r="BR54" s="836" t="s">
        <v>35</v>
      </c>
      <c r="BS54" s="828" t="s">
        <v>35</v>
      </c>
      <c r="BT54" s="828" t="s">
        <v>35</v>
      </c>
      <c r="BU54" s="828" t="s">
        <v>35</v>
      </c>
      <c r="BV54" s="828" t="s">
        <v>35</v>
      </c>
      <c r="BW54" s="828" t="s">
        <v>35</v>
      </c>
      <c r="BX54" s="828" t="s">
        <v>35</v>
      </c>
      <c r="BY54" s="842" t="s">
        <v>35</v>
      </c>
      <c r="BZ54" s="842" t="s">
        <v>35</v>
      </c>
      <c r="CA54" s="842" t="s">
        <v>35</v>
      </c>
      <c r="CB54" s="842" t="s">
        <v>35</v>
      </c>
      <c r="CC54" s="842" t="s">
        <v>35</v>
      </c>
      <c r="CD54" s="842" t="s">
        <v>35</v>
      </c>
      <c r="CE54" s="842" t="s">
        <v>35</v>
      </c>
      <c r="CF54" s="842" t="s">
        <v>35</v>
      </c>
      <c r="CG54" s="842" t="s">
        <v>35</v>
      </c>
      <c r="CH54" s="901"/>
      <c r="CI54" s="901"/>
      <c r="CJ54" s="901"/>
      <c r="CK54" s="901"/>
      <c r="CL54" s="901"/>
      <c r="CM54" s="901"/>
      <c r="CN54" s="901"/>
      <c r="CO54" s="901"/>
      <c r="CP54" s="901"/>
      <c r="CQ54" s="901"/>
      <c r="CR54" s="901"/>
      <c r="CS54" s="901"/>
      <c r="CT54" s="901"/>
      <c r="CU54" s="901"/>
      <c r="CV54" s="901"/>
      <c r="CW54" s="901"/>
      <c r="CX54" s="901"/>
      <c r="CY54" s="901"/>
      <c r="CZ54" s="901"/>
    </row>
    <row r="55" s="133" customFormat="true" ht="15" customHeight="true" x14ac:dyDescent="0.2">
      <c r="A55" s="1241"/>
      <c r="B55" s="294" t="s">
        <v>67</v>
      </c>
      <c r="C55" s="796" t="s">
        <v>35</v>
      </c>
      <c r="D55" s="800" t="s">
        <v>35</v>
      </c>
      <c r="E55" s="800" t="s">
        <v>35</v>
      </c>
      <c r="F55" s="800" t="s">
        <v>35</v>
      </c>
      <c r="G55" s="805" t="s">
        <v>35</v>
      </c>
      <c r="H55" s="810" t="s">
        <v>35</v>
      </c>
      <c r="I55" s="800" t="s">
        <v>35</v>
      </c>
      <c r="J55" s="800" t="s">
        <v>35</v>
      </c>
      <c r="K55" s="800" t="s">
        <v>35</v>
      </c>
      <c r="L55" s="814" t="s">
        <v>35</v>
      </c>
      <c r="M55" s="816" t="s">
        <v>35</v>
      </c>
      <c r="N55" s="800" t="s">
        <v>35</v>
      </c>
      <c r="O55" s="800" t="s">
        <v>35</v>
      </c>
      <c r="P55" s="800" t="s">
        <v>35</v>
      </c>
      <c r="Q55" s="805" t="s">
        <v>35</v>
      </c>
      <c r="R55" s="820" t="s">
        <v>35</v>
      </c>
      <c r="S55" s="821" t="s">
        <v>35</v>
      </c>
      <c r="T55" s="821" t="s">
        <v>35</v>
      </c>
      <c r="U55" s="821" t="s">
        <v>35</v>
      </c>
      <c r="V55" s="821" t="s">
        <v>35</v>
      </c>
      <c r="W55" s="821" t="s">
        <v>35</v>
      </c>
      <c r="X55" s="821" t="s">
        <v>35</v>
      </c>
      <c r="Y55" s="821" t="s">
        <v>35</v>
      </c>
      <c r="Z55" s="821" t="s">
        <v>35</v>
      </c>
      <c r="AA55" s="821" t="s">
        <v>35</v>
      </c>
      <c r="AB55" s="821" t="s">
        <v>35</v>
      </c>
      <c r="AC55" s="821" t="s">
        <v>35</v>
      </c>
      <c r="AD55" s="821" t="s">
        <v>35</v>
      </c>
      <c r="AE55" s="821" t="s">
        <v>35</v>
      </c>
      <c r="AF55" s="821" t="s">
        <v>35</v>
      </c>
      <c r="AG55" s="821" t="s">
        <v>35</v>
      </c>
      <c r="AH55" s="863"/>
      <c r="AI55" s="863"/>
      <c r="AJ55" s="863"/>
      <c r="AK55" s="863"/>
      <c r="AL55" s="863"/>
      <c r="AM55" s="863"/>
      <c r="AN55" s="863"/>
      <c r="AO55" s="863"/>
      <c r="AP55" s="863"/>
      <c r="AQ55" s="863"/>
      <c r="AR55" s="863"/>
      <c r="AS55" s="863"/>
      <c r="AT55" s="863"/>
      <c r="AU55" s="863"/>
      <c r="AV55" s="863"/>
      <c r="AW55" s="863"/>
      <c r="AX55" s="863"/>
      <c r="AY55" s="863"/>
      <c r="AZ55" s="242"/>
      <c r="BA55" s="1242"/>
      <c r="BB55" s="169" t="s">
        <v>67</v>
      </c>
      <c r="BC55" s="826" t="s">
        <v>35</v>
      </c>
      <c r="BD55" s="829" t="s">
        <v>35</v>
      </c>
      <c r="BE55" s="829" t="s">
        <v>35</v>
      </c>
      <c r="BF55" s="829" t="s">
        <v>35</v>
      </c>
      <c r="BG55" s="833" t="s">
        <v>35</v>
      </c>
      <c r="BH55" s="837" t="s">
        <v>35</v>
      </c>
      <c r="BI55" s="829" t="s">
        <v>35</v>
      </c>
      <c r="BJ55" s="829" t="s">
        <v>35</v>
      </c>
      <c r="BK55" s="829" t="s">
        <v>35</v>
      </c>
      <c r="BL55" s="833" t="s">
        <v>35</v>
      </c>
      <c r="BM55" s="837" t="s">
        <v>35</v>
      </c>
      <c r="BN55" s="829" t="s">
        <v>35</v>
      </c>
      <c r="BO55" s="829" t="s">
        <v>35</v>
      </c>
      <c r="BP55" s="829" t="s">
        <v>35</v>
      </c>
      <c r="BQ55" s="833" t="s">
        <v>35</v>
      </c>
      <c r="BR55" s="840" t="s">
        <v>35</v>
      </c>
      <c r="BS55" s="841" t="s">
        <v>35</v>
      </c>
      <c r="BT55" s="841" t="s">
        <v>35</v>
      </c>
      <c r="BU55" s="841" t="s">
        <v>35</v>
      </c>
      <c r="BV55" s="841" t="s">
        <v>35</v>
      </c>
      <c r="BW55" s="841" t="s">
        <v>35</v>
      </c>
      <c r="BX55" s="841" t="s">
        <v>35</v>
      </c>
      <c r="BY55" s="841" t="s">
        <v>35</v>
      </c>
      <c r="BZ55" s="845" t="s">
        <v>35</v>
      </c>
      <c r="CA55" s="845" t="s">
        <v>35</v>
      </c>
      <c r="CB55" s="845" t="s">
        <v>35</v>
      </c>
      <c r="CC55" s="845" t="s">
        <v>35</v>
      </c>
      <c r="CD55" s="845" t="s">
        <v>35</v>
      </c>
      <c r="CE55" s="845" t="s">
        <v>35</v>
      </c>
      <c r="CF55" s="845" t="s">
        <v>35</v>
      </c>
      <c r="CG55" s="845" t="s">
        <v>35</v>
      </c>
      <c r="CH55" s="902"/>
      <c r="CI55" s="902"/>
      <c r="CJ55" s="902"/>
      <c r="CK55" s="902"/>
      <c r="CL55" s="902"/>
      <c r="CM55" s="902"/>
      <c r="CN55" s="902"/>
      <c r="CO55" s="902"/>
      <c r="CP55" s="902"/>
      <c r="CQ55" s="902"/>
      <c r="CR55" s="902"/>
      <c r="CS55" s="902"/>
      <c r="CT55" s="902"/>
      <c r="CU55" s="902"/>
      <c r="CV55" s="902"/>
      <c r="CW55" s="902"/>
      <c r="CX55" s="902"/>
      <c r="CY55" s="902"/>
      <c r="CZ55" s="902"/>
    </row>
    <row r="56" s="133" customFormat="true" ht="15" customHeight="true" x14ac:dyDescent="0.2">
      <c r="A56" s="135"/>
      <c r="B56" s="207"/>
      <c r="C56" s="1226" t="s">
        <v>114</v>
      </c>
      <c r="D56" s="1227"/>
      <c r="E56" s="1227"/>
      <c r="F56" s="1227"/>
      <c r="G56" s="1228"/>
      <c r="H56" s="1229" t="s">
        <v>38</v>
      </c>
      <c r="I56" s="1230"/>
      <c r="J56" s="1230"/>
      <c r="K56" s="1230"/>
      <c r="L56" s="1231"/>
      <c r="M56" s="1232" t="s">
        <v>37</v>
      </c>
      <c r="N56" s="1233"/>
      <c r="O56" s="1233"/>
      <c r="P56" s="1233"/>
      <c r="Q56" s="1234"/>
      <c r="R56" s="770" t="s">
        <v>140</v>
      </c>
      <c r="S56" s="475"/>
      <c r="T56" s="475"/>
      <c r="U56" s="475"/>
      <c r="V56" s="475"/>
      <c r="W56" s="475"/>
      <c r="X56" s="475"/>
      <c r="Y56" s="476"/>
      <c r="Z56" s="466"/>
      <c r="AA56" s="466"/>
      <c r="AB56" s="466"/>
      <c r="AC56" s="466"/>
      <c r="AD56" s="466"/>
      <c r="AE56" s="466"/>
      <c r="AF56" s="466"/>
      <c r="AG56" s="466"/>
      <c r="AH56" s="853"/>
      <c r="AI56" s="853"/>
      <c r="AJ56" s="853"/>
      <c r="AK56" s="853"/>
      <c r="AL56" s="853"/>
      <c r="AM56" s="853"/>
      <c r="AN56" s="853"/>
      <c r="AO56" s="853"/>
      <c r="AP56" s="853"/>
      <c r="AQ56" s="853"/>
      <c r="AR56" s="853"/>
      <c r="AS56" s="853"/>
      <c r="AT56" s="853"/>
      <c r="AU56" s="853"/>
      <c r="AV56" s="853"/>
      <c r="AW56" s="853"/>
      <c r="AX56" s="853"/>
      <c r="AY56" s="853"/>
      <c r="AZ56" s="242"/>
      <c r="BA56" s="244" t="s">
        <v>130</v>
      </c>
      <c r="BB56" s="118" t="s">
        <v>95</v>
      </c>
      <c r="BC56" s="1235" t="s">
        <v>114</v>
      </c>
      <c r="BD56" s="1236"/>
      <c r="BE56" s="1236"/>
      <c r="BF56" s="1236"/>
      <c r="BG56" s="1237"/>
      <c r="BH56" s="1238" t="s">
        <v>38</v>
      </c>
      <c r="BI56" s="1236"/>
      <c r="BJ56" s="1236"/>
      <c r="BK56" s="1236"/>
      <c r="BL56" s="1237"/>
      <c r="BM56" s="1238" t="s">
        <v>37</v>
      </c>
      <c r="BN56" s="1236"/>
      <c r="BO56" s="1236"/>
      <c r="BP56" s="1236"/>
      <c r="BQ56" s="1237"/>
      <c r="BR56" s="780" t="s">
        <v>140</v>
      </c>
      <c r="BS56" s="436"/>
      <c r="BT56" s="436"/>
      <c r="BU56" s="436"/>
      <c r="BV56" s="436"/>
      <c r="BW56" s="436"/>
      <c r="BX56" s="436"/>
      <c r="BY56" s="437"/>
      <c r="BZ56" s="242"/>
      <c r="CA56" s="242"/>
      <c r="CB56" s="242"/>
      <c r="CC56" s="242"/>
      <c r="CD56" s="242"/>
      <c r="CE56" s="242"/>
      <c r="CF56" s="242"/>
      <c r="CG56" s="242"/>
      <c r="CH56" s="242"/>
      <c r="CI56" s="242"/>
      <c r="CJ56" s="242"/>
      <c r="CK56" s="242"/>
      <c r="CL56" s="242"/>
      <c r="CM56" s="242"/>
      <c r="CN56" s="242"/>
      <c r="CO56" s="242"/>
      <c r="CP56" s="242"/>
      <c r="CQ56" s="242"/>
      <c r="CR56" s="242"/>
      <c r="CS56" s="242"/>
      <c r="CT56" s="242"/>
      <c r="CU56" s="242"/>
      <c r="CV56" s="242"/>
      <c r="CW56" s="242"/>
      <c r="CX56" s="242"/>
      <c r="CY56" s="242"/>
      <c r="CZ56" s="242"/>
    </row>
    <row r="57" s="133" customFormat="true" ht="24" x14ac:dyDescent="0.2">
      <c r="A57" s="208" t="s">
        <v>68</v>
      </c>
      <c r="B57" s="280"/>
      <c r="C57" s="409" t="s">
        <v>0</v>
      </c>
      <c r="D57" s="410" t="s">
        <v>1</v>
      </c>
      <c r="E57" s="410" t="s">
        <v>2</v>
      </c>
      <c r="F57" s="410" t="s">
        <v>3</v>
      </c>
      <c r="G57" s="411" t="s">
        <v>4</v>
      </c>
      <c r="H57" s="319" t="s">
        <v>0</v>
      </c>
      <c r="I57" s="317" t="s">
        <v>1</v>
      </c>
      <c r="J57" s="317" t="s">
        <v>2</v>
      </c>
      <c r="K57" s="317" t="s">
        <v>3</v>
      </c>
      <c r="L57" s="320" t="s">
        <v>4</v>
      </c>
      <c r="M57" s="321" t="s">
        <v>0</v>
      </c>
      <c r="N57" s="317" t="s">
        <v>1</v>
      </c>
      <c r="O57" s="317" t="s">
        <v>2</v>
      </c>
      <c r="P57" s="317" t="s">
        <v>3</v>
      </c>
      <c r="Q57" s="318" t="s">
        <v>4</v>
      </c>
      <c r="R57" s="321" t="s">
        <v>155</v>
      </c>
      <c r="S57" s="317" t="s">
        <v>156</v>
      </c>
      <c r="T57" s="317" t="s">
        <v>157</v>
      </c>
      <c r="U57" s="317" t="s">
        <v>158</v>
      </c>
      <c r="V57" s="317" t="s">
        <v>159</v>
      </c>
      <c r="W57" s="317" t="s">
        <v>160</v>
      </c>
      <c r="X57" s="317" t="s">
        <v>161</v>
      </c>
      <c r="Y57" s="317" t="s">
        <v>162</v>
      </c>
      <c r="Z57" s="317" t="s">
        <v>163</v>
      </c>
      <c r="AA57" s="317" t="s">
        <v>164</v>
      </c>
      <c r="AB57" s="317" t="s">
        <v>165</v>
      </c>
      <c r="AC57" s="317" t="s">
        <v>166</v>
      </c>
      <c r="AD57" s="317" t="s">
        <v>167</v>
      </c>
      <c r="AE57" s="317" t="s">
        <v>168</v>
      </c>
      <c r="AF57" s="317" t="s">
        <v>169</v>
      </c>
      <c r="AG57" s="849" t="s">
        <v>170</v>
      </c>
      <c r="AH57" s="864"/>
      <c r="AI57" s="864"/>
      <c r="AJ57" s="864"/>
      <c r="AK57" s="864"/>
      <c r="AL57" s="864"/>
      <c r="AM57" s="864"/>
      <c r="AN57" s="864"/>
      <c r="AO57" s="864"/>
      <c r="AP57" s="864"/>
      <c r="AQ57" s="864"/>
      <c r="AR57" s="864"/>
      <c r="AS57" s="864"/>
      <c r="AT57" s="864"/>
      <c r="AU57" s="864"/>
      <c r="AV57" s="864"/>
      <c r="AW57" s="864"/>
      <c r="AX57" s="864"/>
      <c r="AY57" s="864"/>
      <c r="AZ57" s="242"/>
      <c r="BA57" s="221" t="s">
        <v>119</v>
      </c>
      <c r="BB57" s="220"/>
      <c r="BC57" s="489" t="s">
        <v>0</v>
      </c>
      <c r="BD57" s="187" t="s">
        <v>1</v>
      </c>
      <c r="BE57" s="187" t="s">
        <v>2</v>
      </c>
      <c r="BF57" s="187" t="s">
        <v>3</v>
      </c>
      <c r="BG57" s="490" t="s">
        <v>4</v>
      </c>
      <c r="BH57" s="499" t="s">
        <v>0</v>
      </c>
      <c r="BI57" s="187" t="s">
        <v>1</v>
      </c>
      <c r="BJ57" s="187" t="s">
        <v>2</v>
      </c>
      <c r="BK57" s="187" t="s">
        <v>3</v>
      </c>
      <c r="BL57" s="490" t="s">
        <v>4</v>
      </c>
      <c r="BM57" s="499" t="s">
        <v>0</v>
      </c>
      <c r="BN57" s="187" t="s">
        <v>1</v>
      </c>
      <c r="BO57" s="187" t="s">
        <v>2</v>
      </c>
      <c r="BP57" s="187" t="s">
        <v>3</v>
      </c>
      <c r="BQ57" s="490" t="s">
        <v>4</v>
      </c>
      <c r="BR57" s="499" t="s">
        <v>155</v>
      </c>
      <c r="BS57" s="187" t="s">
        <v>156</v>
      </c>
      <c r="BT57" s="187" t="s">
        <v>157</v>
      </c>
      <c r="BU57" s="187" t="s">
        <v>158</v>
      </c>
      <c r="BV57" s="187" t="s">
        <v>159</v>
      </c>
      <c r="BW57" s="187" t="s">
        <v>160</v>
      </c>
      <c r="BX57" s="187" t="s">
        <v>161</v>
      </c>
      <c r="BY57" s="188" t="s">
        <v>162</v>
      </c>
      <c r="BZ57" s="188" t="s">
        <v>163</v>
      </c>
      <c r="CA57" s="188" t="s">
        <v>164</v>
      </c>
      <c r="CB57" s="188" t="s">
        <v>165</v>
      </c>
      <c r="CC57" s="188" t="s">
        <v>166</v>
      </c>
      <c r="CD57" s="188" t="s">
        <v>167</v>
      </c>
      <c r="CE57" s="188" t="s">
        <v>168</v>
      </c>
      <c r="CF57" s="188" t="s">
        <v>169</v>
      </c>
      <c r="CG57" s="188" t="s">
        <v>170</v>
      </c>
      <c r="CH57" s="903"/>
      <c r="CI57" s="903"/>
      <c r="CJ57" s="903"/>
      <c r="CK57" s="903"/>
      <c r="CL57" s="903"/>
      <c r="CM57" s="903"/>
      <c r="CN57" s="903"/>
      <c r="CO57" s="903"/>
      <c r="CP57" s="903"/>
      <c r="CQ57" s="903"/>
      <c r="CR57" s="903"/>
      <c r="CS57" s="903"/>
      <c r="CT57" s="903"/>
      <c r="CU57" s="903"/>
      <c r="CV57" s="903"/>
      <c r="CW57" s="903"/>
      <c r="CX57" s="903"/>
      <c r="CY57" s="903"/>
      <c r="CZ57" s="903"/>
    </row>
    <row r="58" s="133" customFormat="true" ht="15" customHeight="true" x14ac:dyDescent="0.2">
      <c r="A58" s="1120" t="s">
        <v>171</v>
      </c>
      <c r="B58" s="295" t="s">
        <v>172</v>
      </c>
      <c r="C58" s="352">
        <v>49.053630461120981</v>
      </c>
      <c r="D58" s="353">
        <v>39.704306773364436</v>
      </c>
      <c r="E58" s="353">
        <v>67.069150295046981</v>
      </c>
      <c r="F58" s="353">
        <v>83.231526720651999</v>
      </c>
      <c r="G58" s="354">
        <v>78.808368939704792</v>
      </c>
      <c r="H58" s="355">
        <v>46.621645985089899</v>
      </c>
      <c r="I58" s="353">
        <v>69.347590924964223</v>
      </c>
      <c r="J58" s="353">
        <v>81.701110411516197</v>
      </c>
      <c r="K58" s="353">
        <v>87.873812014028857</v>
      </c>
      <c r="L58" s="356">
        <v>91.785615827662369</v>
      </c>
      <c r="M58" s="357">
        <v>22.029284355870697</v>
      </c>
      <c r="N58" s="353">
        <v>26.910970686605427</v>
      </c>
      <c r="O58" s="353">
        <v>27.880937758365253</v>
      </c>
      <c r="P58" s="353">
        <v>46.67551045395529</v>
      </c>
      <c r="Q58" s="354">
        <v>67.908401058161331</v>
      </c>
      <c r="R58" s="357">
        <v>73.787740865749356</v>
      </c>
      <c r="S58" s="353">
        <v>36.983162113223315</v>
      </c>
      <c r="T58" s="353">
        <v>70.611588442578793</v>
      </c>
      <c r="U58" s="353">
        <v>60.809894253383845</v>
      </c>
      <c r="V58" s="353">
        <v>39.450747270460859</v>
      </c>
      <c r="W58" s="353">
        <v>74.031449528837328</v>
      </c>
      <c r="X58" s="353">
        <v>43.196124440348463</v>
      </c>
      <c r="Y58" s="358">
        <v>72.991746141898687</v>
      </c>
      <c r="Z58" s="358">
        <v>99.215667201467085</v>
      </c>
      <c r="AA58" s="358">
        <v>39.665046929318308</v>
      </c>
      <c r="AB58" s="358">
        <v>86.680916050232014</v>
      </c>
      <c r="AC58" s="358">
        <v>81.458689593440752</v>
      </c>
      <c r="AD58" s="358">
        <v>76.487476533103106</v>
      </c>
      <c r="AE58" s="358">
        <v>47.97152936023604</v>
      </c>
      <c r="AF58" s="358">
        <v>56.22002856427212</v>
      </c>
      <c r="AG58" s="358">
        <v>47.423607624152787</v>
      </c>
      <c r="AH58" s="865"/>
      <c r="AI58" s="865"/>
      <c r="AJ58" s="865"/>
      <c r="AK58" s="865"/>
      <c r="AL58" s="865"/>
      <c r="AM58" s="865"/>
      <c r="AN58" s="865"/>
      <c r="AO58" s="865"/>
      <c r="AP58" s="865"/>
      <c r="AQ58" s="865"/>
      <c r="AR58" s="865"/>
      <c r="AS58" s="865"/>
      <c r="AT58" s="865"/>
      <c r="AU58" s="865"/>
      <c r="AV58" s="865"/>
      <c r="AW58" s="865"/>
      <c r="AX58" s="865"/>
      <c r="AY58" s="865"/>
      <c r="AZ58" s="242"/>
      <c r="BA58" s="1097" t="s">
        <v>171</v>
      </c>
      <c r="BB58" s="170" t="s">
        <v>172</v>
      </c>
      <c r="BC58" s="491">
        <v>3886.9374061886033</v>
      </c>
      <c r="BD58" s="441">
        <v>2289.2608489141976</v>
      </c>
      <c r="BE58" s="441">
        <v>3767.3790719344383</v>
      </c>
      <c r="BF58" s="441">
        <v>5189.9961981229299</v>
      </c>
      <c r="BG58" s="492">
        <v>5438.5174944062801</v>
      </c>
      <c r="BH58" s="500">
        <v>1633.3667800529931</v>
      </c>
      <c r="BI58" s="441">
        <v>2428.1393835498466</v>
      </c>
      <c r="BJ58" s="441">
        <v>3289.1198225482594</v>
      </c>
      <c r="BK58" s="441">
        <v>4007.8652558256567</v>
      </c>
      <c r="BL58" s="492">
        <v>4472.7995058547103</v>
      </c>
      <c r="BM58" s="500">
        <v>511.51704921211109</v>
      </c>
      <c r="BN58" s="441">
        <v>541.71607283385902</v>
      </c>
      <c r="BO58" s="441">
        <v>673.26713393250384</v>
      </c>
      <c r="BP58" s="441">
        <v>1179.4824307337828</v>
      </c>
      <c r="BQ58" s="492">
        <v>1834.8175850227185</v>
      </c>
      <c r="BR58" s="500">
        <v>974.14756370047314</v>
      </c>
      <c r="BS58" s="441">
        <v>1121.0680424477378</v>
      </c>
      <c r="BT58" s="441">
        <v>1033.8269795772374</v>
      </c>
      <c r="BU58" s="441">
        <v>746.83906166749443</v>
      </c>
      <c r="BV58" s="441">
        <v>869.85630483161935</v>
      </c>
      <c r="BW58" s="441">
        <v>1003.7744508599392</v>
      </c>
      <c r="BX58" s="441">
        <v>1326.6925777332274</v>
      </c>
      <c r="BY58" s="442">
        <v>172.36356299495108</v>
      </c>
      <c r="BZ58" s="442">
        <v>4899.1805948659894</v>
      </c>
      <c r="CA58" s="442">
        <v>545.49118985980294</v>
      </c>
      <c r="CB58" s="442">
        <v>2200.6543085146182</v>
      </c>
      <c r="CC58" s="442">
        <v>920.4052005324429</v>
      </c>
      <c r="CD58" s="442">
        <v>1208.3073355206061</v>
      </c>
      <c r="CE58" s="442">
        <v>769.31875431537628</v>
      </c>
      <c r="CF58" s="442">
        <v>1504.5162401422319</v>
      </c>
      <c r="CG58" s="442">
        <v>1275.648852002704</v>
      </c>
      <c r="CH58" s="904"/>
      <c r="CI58" s="904"/>
      <c r="CJ58" s="904"/>
      <c r="CK58" s="904"/>
      <c r="CL58" s="904"/>
      <c r="CM58" s="904"/>
      <c r="CN58" s="904"/>
      <c r="CO58" s="904"/>
      <c r="CP58" s="904"/>
      <c r="CQ58" s="904"/>
      <c r="CR58" s="904"/>
      <c r="CS58" s="904"/>
      <c r="CT58" s="904"/>
      <c r="CU58" s="904"/>
      <c r="CV58" s="904"/>
      <c r="CW58" s="904"/>
      <c r="CX58" s="904"/>
      <c r="CY58" s="904"/>
      <c r="CZ58" s="904"/>
    </row>
    <row r="59" s="133" customFormat="true" ht="15" customHeight="true" x14ac:dyDescent="0.2">
      <c r="A59" s="1121"/>
      <c r="B59" s="296" t="s">
        <v>173</v>
      </c>
      <c r="C59" s="359">
        <v>12.399482238151682</v>
      </c>
      <c r="D59" s="360">
        <v>18.805475839145426</v>
      </c>
      <c r="E59" s="360">
        <v>9.0582180130945087</v>
      </c>
      <c r="F59" s="360">
        <v>4.3302003853363455</v>
      </c>
      <c r="G59" s="361">
        <v>3.0694635639764383</v>
      </c>
      <c r="H59" s="362">
        <v>20.047390793990211</v>
      </c>
      <c r="I59" s="360">
        <v>9.758951249433748</v>
      </c>
      <c r="J59" s="360">
        <v>5.9496101389446343</v>
      </c>
      <c r="K59" s="360">
        <v>2.7603313092954731</v>
      </c>
      <c r="L59" s="363">
        <v>1.9107679586725053</v>
      </c>
      <c r="M59" s="364">
        <v>11.021181500701163</v>
      </c>
      <c r="N59" s="360">
        <v>15.084738134892614</v>
      </c>
      <c r="O59" s="360">
        <v>18.071852505992688</v>
      </c>
      <c r="P59" s="360">
        <v>15.178793599220352</v>
      </c>
      <c r="Q59" s="361">
        <v>6.4894876440060232</v>
      </c>
      <c r="R59" s="364">
        <v>15.773369307822401</v>
      </c>
      <c r="S59" s="360">
        <v>4.1055191307714418</v>
      </c>
      <c r="T59" s="360">
        <v>5.4142793839925494</v>
      </c>
      <c r="U59" s="360">
        <v>12.15155518764756</v>
      </c>
      <c r="V59" s="360">
        <v>25.222366832853883</v>
      </c>
      <c r="W59" s="360">
        <v>10.493853497758192</v>
      </c>
      <c r="X59" s="360">
        <v>10.99047656705954</v>
      </c>
      <c r="Y59" s="365">
        <v>23.121367787620137</v>
      </c>
      <c r="Z59" s="365">
        <v>6.543229531761352E-2</v>
      </c>
      <c r="AA59" s="365">
        <v>16.4672466830859</v>
      </c>
      <c r="AB59" s="365">
        <v>3.0386767132840267</v>
      </c>
      <c r="AC59" s="365">
        <v>10.551425489987249</v>
      </c>
      <c r="AD59" s="365">
        <v>8.0959094421207141</v>
      </c>
      <c r="AE59" s="365">
        <v>18.174981153648943</v>
      </c>
      <c r="AF59" s="365">
        <v>18.391501608766355</v>
      </c>
      <c r="AG59" s="365">
        <v>2.5306180910213465</v>
      </c>
      <c r="AH59" s="866"/>
      <c r="AI59" s="866"/>
      <c r="AJ59" s="866"/>
      <c r="AK59" s="866"/>
      <c r="AL59" s="866"/>
      <c r="AM59" s="866"/>
      <c r="AN59" s="866"/>
      <c r="AO59" s="866"/>
      <c r="AP59" s="866"/>
      <c r="AQ59" s="866"/>
      <c r="AR59" s="866"/>
      <c r="AS59" s="866"/>
      <c r="AT59" s="866"/>
      <c r="AU59" s="866"/>
      <c r="AV59" s="866"/>
      <c r="AW59" s="866"/>
      <c r="AX59" s="866"/>
      <c r="AY59" s="866"/>
      <c r="AZ59" s="242"/>
      <c r="BA59" s="1098"/>
      <c r="BB59" s="171" t="s">
        <v>173</v>
      </c>
      <c r="BC59" s="493">
        <v>982.5167041824202</v>
      </c>
      <c r="BD59" s="443">
        <v>1084.2813559116951</v>
      </c>
      <c r="BE59" s="443">
        <v>508.81427334963519</v>
      </c>
      <c r="BF59" s="443">
        <v>270.01455364905303</v>
      </c>
      <c r="BG59" s="494">
        <v>211.82180922815883</v>
      </c>
      <c r="BH59" s="501">
        <v>702.35062400233414</v>
      </c>
      <c r="BI59" s="443">
        <v>341.7003179898897</v>
      </c>
      <c r="BJ59" s="443">
        <v>239.51915152524722</v>
      </c>
      <c r="BK59" s="443">
        <v>125.89684794062288</v>
      </c>
      <c r="BL59" s="494">
        <v>93.113522247324227</v>
      </c>
      <c r="BM59" s="501">
        <v>255.91036680986832</v>
      </c>
      <c r="BN59" s="443">
        <v>303.65478812804417</v>
      </c>
      <c r="BO59" s="443">
        <v>436.39795931577135</v>
      </c>
      <c r="BP59" s="443">
        <v>383.56560422999496</v>
      </c>
      <c r="BQ59" s="494">
        <v>175.33951413186597</v>
      </c>
      <c r="BR59" s="501">
        <v>208.24040826130482</v>
      </c>
      <c r="BS59" s="443">
        <v>124.45031825767089</v>
      </c>
      <c r="BT59" s="443">
        <v>79.270672500054857</v>
      </c>
      <c r="BU59" s="443">
        <v>149.23979371397235</v>
      </c>
      <c r="BV59" s="443">
        <v>556.13229990098421</v>
      </c>
      <c r="BW59" s="443">
        <v>142.2836118859702</v>
      </c>
      <c r="BX59" s="443">
        <v>337.55305310791039</v>
      </c>
      <c r="BY59" s="444">
        <v>54.599068303467625</v>
      </c>
      <c r="BZ59" s="444">
        <v>3.2309880136839193</v>
      </c>
      <c r="CA59" s="444">
        <v>226.46482690108343</v>
      </c>
      <c r="CB59" s="444">
        <v>77.145896766900094</v>
      </c>
      <c r="CC59" s="444">
        <v>119.22100567152806</v>
      </c>
      <c r="CD59" s="444">
        <v>127.89475101053023</v>
      </c>
      <c r="CE59" s="444">
        <v>291.47192193586233</v>
      </c>
      <c r="CF59" s="444">
        <v>492.17891839662769</v>
      </c>
      <c r="CG59" s="444">
        <v>68.07116169341252</v>
      </c>
      <c r="CH59" s="905"/>
      <c r="CI59" s="905"/>
      <c r="CJ59" s="905"/>
      <c r="CK59" s="905"/>
      <c r="CL59" s="905"/>
      <c r="CM59" s="905"/>
      <c r="CN59" s="905"/>
      <c r="CO59" s="905"/>
      <c r="CP59" s="905"/>
      <c r="CQ59" s="905"/>
      <c r="CR59" s="905"/>
      <c r="CS59" s="905"/>
      <c r="CT59" s="905"/>
      <c r="CU59" s="905"/>
      <c r="CV59" s="905"/>
      <c r="CW59" s="905"/>
      <c r="CX59" s="905"/>
      <c r="CY59" s="905"/>
      <c r="CZ59" s="905"/>
    </row>
    <row r="60" s="133" customFormat="true" ht="15" customHeight="true" x14ac:dyDescent="0.2">
      <c r="A60" s="1121"/>
      <c r="B60" s="296" t="s">
        <v>174</v>
      </c>
      <c r="C60" s="359">
        <v>0.62328462418873454</v>
      </c>
      <c r="D60" s="360">
        <v>1.4001541842067107</v>
      </c>
      <c r="E60" s="360">
        <v>0.60979435066339771</v>
      </c>
      <c r="F60" s="360">
        <v>0.17027313466812916</v>
      </c>
      <c r="G60" s="361">
        <v>9.022799827447428E-2</v>
      </c>
      <c r="H60" s="362">
        <v>1.6695687468631866</v>
      </c>
      <c r="I60" s="360">
        <v>0.89429807914805792</v>
      </c>
      <c r="J60" s="360">
        <v>0.17356061813314386</v>
      </c>
      <c r="K60" s="360">
        <v>0.18359572294758636</v>
      </c>
      <c r="L60" s="363">
        <v>0</v>
      </c>
      <c r="M60" s="364">
        <v>0.20264192197325703</v>
      </c>
      <c r="N60" s="360">
        <v>1.2033351329259745</v>
      </c>
      <c r="O60" s="360">
        <v>1.0900751213448512</v>
      </c>
      <c r="P60" s="360">
        <v>0.82300934914887514</v>
      </c>
      <c r="Q60" s="361">
        <v>0</v>
      </c>
      <c r="R60" s="364">
        <v>0.8842129308557225</v>
      </c>
      <c r="S60" s="360">
        <v>0.59269830981854932</v>
      </c>
      <c r="T60" s="360">
        <v>0.14787532113419241</v>
      </c>
      <c r="U60" s="360">
        <v>0.30199746859569709</v>
      </c>
      <c r="V60" s="360">
        <v>0.86297401918757588</v>
      </c>
      <c r="W60" s="360">
        <v>0.42817009306339954</v>
      </c>
      <c r="X60" s="360">
        <v>0.31608336667467241</v>
      </c>
      <c r="Y60" s="365">
        <v>8.013826736735831E-2</v>
      </c>
      <c r="Z60" s="365">
        <v>0.35725894592022484</v>
      </c>
      <c r="AA60" s="365">
        <v>1.0005930268329171</v>
      </c>
      <c r="AB60" s="365">
        <v>0.11558465795357624</v>
      </c>
      <c r="AC60" s="365">
        <v>1.2460708011547574</v>
      </c>
      <c r="AD60" s="365">
        <v>0.38150972426880941</v>
      </c>
      <c r="AE60" s="365">
        <v>2.0728049553930097</v>
      </c>
      <c r="AF60" s="365">
        <v>0.4244736261759115</v>
      </c>
      <c r="AG60" s="365">
        <v>0.44341141364790326</v>
      </c>
      <c r="AH60" s="866"/>
      <c r="AI60" s="866"/>
      <c r="AJ60" s="866"/>
      <c r="AK60" s="866"/>
      <c r="AL60" s="866"/>
      <c r="AM60" s="866"/>
      <c r="AN60" s="866"/>
      <c r="AO60" s="866"/>
      <c r="AP60" s="866"/>
      <c r="AQ60" s="866"/>
      <c r="AR60" s="866"/>
      <c r="AS60" s="866"/>
      <c r="AT60" s="866"/>
      <c r="AU60" s="866"/>
      <c r="AV60" s="866"/>
      <c r="AW60" s="866"/>
      <c r="AX60" s="866"/>
      <c r="AY60" s="866"/>
      <c r="AZ60" s="242"/>
      <c r="BA60" s="1098"/>
      <c r="BB60" s="171" t="s">
        <v>174</v>
      </c>
      <c r="BC60" s="493">
        <v>49.388155324845151</v>
      </c>
      <c r="BD60" s="443">
        <v>80.729734802928277</v>
      </c>
      <c r="BE60" s="443">
        <v>34.253102428864239</v>
      </c>
      <c r="BF60" s="443">
        <v>10.617574330170132</v>
      </c>
      <c r="BG60" s="494">
        <v>6.2265791527346659</v>
      </c>
      <c r="BH60" s="501">
        <v>58.492532181578561</v>
      </c>
      <c r="BI60" s="443">
        <v>31.31298950185554</v>
      </c>
      <c r="BJ60" s="443">
        <v>6.9871959712678082</v>
      </c>
      <c r="BK60" s="443">
        <v>8.3736770063230157</v>
      </c>
      <c r="BL60" s="494">
        <v>0</v>
      </c>
      <c r="BM60" s="501">
        <v>4.7053184433931818</v>
      </c>
      <c r="BN60" s="443">
        <v>24.223057209754465</v>
      </c>
      <c r="BO60" s="443">
        <v>26.323065568294062</v>
      </c>
      <c r="BP60" s="443">
        <v>20.797310157075838</v>
      </c>
      <c r="BQ60" s="494">
        <v>0</v>
      </c>
      <c r="BR60" s="501">
        <v>11.673400788251787</v>
      </c>
      <c r="BS60" s="443">
        <v>17.966422987740906</v>
      </c>
      <c r="BT60" s="443">
        <v>2.1650482587075044</v>
      </c>
      <c r="BU60" s="443">
        <v>3.7089935583865676</v>
      </c>
      <c r="BV60" s="443">
        <v>19.027862421715458</v>
      </c>
      <c r="BW60" s="443">
        <v>5.8054543410223136</v>
      </c>
      <c r="BX60" s="443">
        <v>9.707941671742141</v>
      </c>
      <c r="BY60" s="444">
        <v>0.18923944179698166</v>
      </c>
      <c r="BZ60" s="444">
        <v>17.641126089900069</v>
      </c>
      <c r="CA60" s="444">
        <v>13.760595865300044</v>
      </c>
      <c r="CB60" s="444">
        <v>2.9344622451419644</v>
      </c>
      <c r="CC60" s="444">
        <v>14.079407014016301</v>
      </c>
      <c r="CD60" s="444">
        <v>6.0268820374396546</v>
      </c>
      <c r="CE60" s="444">
        <v>33.2415444637357</v>
      </c>
      <c r="CF60" s="444">
        <v>11.359429733544639</v>
      </c>
      <c r="CG60" s="444">
        <v>11.927335121100434</v>
      </c>
      <c r="CH60" s="905"/>
      <c r="CI60" s="905"/>
      <c r="CJ60" s="905"/>
      <c r="CK60" s="905"/>
      <c r="CL60" s="905"/>
      <c r="CM60" s="905"/>
      <c r="CN60" s="905"/>
      <c r="CO60" s="905"/>
      <c r="CP60" s="905"/>
      <c r="CQ60" s="905"/>
      <c r="CR60" s="905"/>
      <c r="CS60" s="905"/>
      <c r="CT60" s="905"/>
      <c r="CU60" s="905"/>
      <c r="CV60" s="905"/>
      <c r="CW60" s="905"/>
      <c r="CX60" s="905"/>
      <c r="CY60" s="905"/>
      <c r="CZ60" s="905"/>
    </row>
    <row r="61" s="133" customFormat="true" ht="15" customHeight="true" x14ac:dyDescent="0.2">
      <c r="A61" s="1121"/>
      <c r="B61" s="296" t="s">
        <v>175</v>
      </c>
      <c r="C61" s="359">
        <v>0.55178013784557645</v>
      </c>
      <c r="D61" s="360">
        <v>1.1180805793062429</v>
      </c>
      <c r="E61" s="360">
        <v>0.49260516301640955</v>
      </c>
      <c r="F61" s="360">
        <v>0.2095688309236923</v>
      </c>
      <c r="G61" s="361">
        <v>0.37763221251451878</v>
      </c>
      <c r="H61" s="362">
        <v>1.9796659046238545</v>
      </c>
      <c r="I61" s="360">
        <v>0.53571205923841025</v>
      </c>
      <c r="J61" s="360">
        <v>0.44775710180040773</v>
      </c>
      <c r="K61" s="360">
        <v>0.2957354082400212</v>
      </c>
      <c r="L61" s="363">
        <v>0.19974236064762141</v>
      </c>
      <c r="M61" s="364">
        <v>0.57488415675065441</v>
      </c>
      <c r="N61" s="360">
        <v>1.2588127992787661</v>
      </c>
      <c r="O61" s="360">
        <v>0.13613831148099398</v>
      </c>
      <c r="P61" s="360">
        <v>0</v>
      </c>
      <c r="Q61" s="361">
        <v>0.13505015193559827</v>
      </c>
      <c r="R61" s="364">
        <v>0.55599618209766599</v>
      </c>
      <c r="S61" s="360">
        <v>0.22791935847690598</v>
      </c>
      <c r="T61" s="360">
        <v>0.83551070822907303</v>
      </c>
      <c r="U61" s="360">
        <v>0.21198842875955617</v>
      </c>
      <c r="V61" s="360">
        <v>0.37249766063850881</v>
      </c>
      <c r="W61" s="360">
        <v>2.9604557570374816</v>
      </c>
      <c r="X61" s="360">
        <v>1.2709699069681861</v>
      </c>
      <c r="Y61" s="365">
        <v>1.8220711623719632</v>
      </c>
      <c r="Z61" s="365">
        <v>0.10320673164349091</v>
      </c>
      <c r="AA61" s="365">
        <v>0.14346046022812148</v>
      </c>
      <c r="AB61" s="365">
        <v>0</v>
      </c>
      <c r="AC61" s="365">
        <v>0</v>
      </c>
      <c r="AD61" s="365">
        <v>0.60129495948080269</v>
      </c>
      <c r="AE61" s="365">
        <v>0.9195003018762653</v>
      </c>
      <c r="AF61" s="365">
        <v>0.49210007677697903</v>
      </c>
      <c r="AG61" s="365">
        <v>0.36158605564778223</v>
      </c>
      <c r="AH61" s="866"/>
      <c r="AI61" s="866"/>
      <c r="AJ61" s="866"/>
      <c r="AK61" s="866"/>
      <c r="AL61" s="866"/>
      <c r="AM61" s="866"/>
      <c r="AN61" s="866"/>
      <c r="AO61" s="866"/>
      <c r="AP61" s="866"/>
      <c r="AQ61" s="866"/>
      <c r="AR61" s="866"/>
      <c r="AS61" s="866"/>
      <c r="AT61" s="866"/>
      <c r="AU61" s="866"/>
      <c r="AV61" s="866"/>
      <c r="AW61" s="866"/>
      <c r="AX61" s="866"/>
      <c r="AY61" s="866"/>
      <c r="AZ61" s="242"/>
      <c r="BA61" s="1098"/>
      <c r="BB61" s="171" t="s">
        <v>175</v>
      </c>
      <c r="BC61" s="493">
        <v>43.722245175792906</v>
      </c>
      <c r="BD61" s="443">
        <v>64.466006439739076</v>
      </c>
      <c r="BE61" s="443">
        <v>27.670402468359967</v>
      </c>
      <c r="BF61" s="443">
        <v>13.067902014936269</v>
      </c>
      <c r="BG61" s="494">
        <v>26.060168759270525</v>
      </c>
      <c r="BH61" s="501">
        <v>69.356635869318637</v>
      </c>
      <c r="BI61" s="443">
        <v>18.757443941878986</v>
      </c>
      <c r="BJ61" s="443">
        <v>18.025786330205023</v>
      </c>
      <c r="BK61" s="443">
        <v>13.488292364207123</v>
      </c>
      <c r="BL61" s="494">
        <v>9.7336333579806844</v>
      </c>
      <c r="BM61" s="501">
        <v>13.348733565260874</v>
      </c>
      <c r="BN61" s="443">
        <v>25.339818990539275</v>
      </c>
      <c r="BO61" s="443">
        <v>3.2874593955046891</v>
      </c>
      <c r="BP61" s="443">
        <v>0</v>
      </c>
      <c r="BQ61" s="494">
        <v>3.6489210432034689</v>
      </c>
      <c r="BR61" s="501">
        <v>7.3402752254286066</v>
      </c>
      <c r="BS61" s="443">
        <v>6.908903794148272</v>
      </c>
      <c r="BT61" s="443">
        <v>12.232744382960878</v>
      </c>
      <c r="BU61" s="443">
        <v>2.6035440640540735</v>
      </c>
      <c r="BV61" s="443">
        <v>8.213264920435325</v>
      </c>
      <c r="BW61" s="443">
        <v>40.14010087237196</v>
      </c>
      <c r="BX61" s="443">
        <v>39.035593214514321</v>
      </c>
      <c r="BY61" s="444">
        <v>4.3026601523717733</v>
      </c>
      <c r="BZ61" s="444">
        <v>5.0962557748123043</v>
      </c>
      <c r="CA61" s="444">
        <v>1.9729314145807781</v>
      </c>
      <c r="CB61" s="444">
        <v>0</v>
      </c>
      <c r="CC61" s="444">
        <v>0</v>
      </c>
      <c r="CD61" s="444">
        <v>9.4989290179781971</v>
      </c>
      <c r="CE61" s="444">
        <v>14.746013651556016</v>
      </c>
      <c r="CF61" s="444">
        <v>13.169195679788601</v>
      </c>
      <c r="CG61" s="444">
        <v>9.7263126930976398</v>
      </c>
      <c r="CH61" s="905"/>
      <c r="CI61" s="905"/>
      <c r="CJ61" s="905"/>
      <c r="CK61" s="905"/>
      <c r="CL61" s="905"/>
      <c r="CM61" s="905"/>
      <c r="CN61" s="905"/>
      <c r="CO61" s="905"/>
      <c r="CP61" s="905"/>
      <c r="CQ61" s="905"/>
      <c r="CR61" s="905"/>
      <c r="CS61" s="905"/>
      <c r="CT61" s="905"/>
      <c r="CU61" s="905"/>
      <c r="CV61" s="905"/>
      <c r="CW61" s="905"/>
      <c r="CX61" s="905"/>
      <c r="CY61" s="905"/>
      <c r="CZ61" s="905"/>
    </row>
    <row r="62" s="133" customFormat="true" ht="15" customHeight="true" x14ac:dyDescent="0.2">
      <c r="A62" s="1121"/>
      <c r="B62" s="296" t="s">
        <v>176</v>
      </c>
      <c r="C62" s="359">
        <v>10.618466810031729</v>
      </c>
      <c r="D62" s="360">
        <v>6.6931571028326271</v>
      </c>
      <c r="E62" s="360">
        <v>5.3453211736858455</v>
      </c>
      <c r="F62" s="360">
        <v>2.864232559141263</v>
      </c>
      <c r="G62" s="361">
        <v>2.9513391991256173</v>
      </c>
      <c r="H62" s="362">
        <v>4.5190819213245277</v>
      </c>
      <c r="I62" s="360">
        <v>4.0142344834276349</v>
      </c>
      <c r="J62" s="360">
        <v>3.6015881064146584</v>
      </c>
      <c r="K62" s="360">
        <v>1.7556525490882091</v>
      </c>
      <c r="L62" s="363">
        <v>0.58139808278139238</v>
      </c>
      <c r="M62" s="364">
        <v>13.722954089342529</v>
      </c>
      <c r="N62" s="360">
        <v>8.4399863366927352</v>
      </c>
      <c r="O62" s="360">
        <v>9.716984143103808</v>
      </c>
      <c r="P62" s="360">
        <v>12.588401127325827</v>
      </c>
      <c r="Q62" s="361">
        <v>11.705129599602907</v>
      </c>
      <c r="R62" s="364">
        <v>3.8328913166745977</v>
      </c>
      <c r="S62" s="360">
        <v>10.590182281242894</v>
      </c>
      <c r="T62" s="360">
        <v>13.294275545554926</v>
      </c>
      <c r="U62" s="360">
        <v>14.80987703391445</v>
      </c>
      <c r="V62" s="360">
        <v>4.3875211657761399</v>
      </c>
      <c r="W62" s="360">
        <v>0.81129973253899013</v>
      </c>
      <c r="X62" s="360">
        <v>1.8572352134227539</v>
      </c>
      <c r="Y62" s="365">
        <v>1.6641235712724571</v>
      </c>
      <c r="Z62" s="365">
        <v>0</v>
      </c>
      <c r="AA62" s="365">
        <v>6.3920203475532373</v>
      </c>
      <c r="AB62" s="365">
        <v>8.6921293687235579</v>
      </c>
      <c r="AC62" s="365">
        <v>1.2556107143667783</v>
      </c>
      <c r="AD62" s="365">
        <v>1.5977978175507823</v>
      </c>
      <c r="AE62" s="365">
        <v>5.2095339948475718</v>
      </c>
      <c r="AF62" s="365">
        <v>0.32863607684158125</v>
      </c>
      <c r="AG62" s="365">
        <v>20.544147323104777</v>
      </c>
      <c r="AH62" s="866"/>
      <c r="AI62" s="866"/>
      <c r="AJ62" s="866"/>
      <c r="AK62" s="866"/>
      <c r="AL62" s="866"/>
      <c r="AM62" s="866"/>
      <c r="AN62" s="866"/>
      <c r="AO62" s="866"/>
      <c r="AP62" s="866"/>
      <c r="AQ62" s="866"/>
      <c r="AR62" s="866"/>
      <c r="AS62" s="866"/>
      <c r="AT62" s="866"/>
      <c r="AU62" s="866"/>
      <c r="AV62" s="866"/>
      <c r="AW62" s="866"/>
      <c r="AX62" s="866"/>
      <c r="AY62" s="866"/>
      <c r="AZ62" s="242"/>
      <c r="BA62" s="1098"/>
      <c r="BB62" s="171" t="s">
        <v>176</v>
      </c>
      <c r="BC62" s="493">
        <v>841.39166565860978</v>
      </c>
      <c r="BD62" s="443">
        <v>385.91235451126681</v>
      </c>
      <c r="BE62" s="443">
        <v>300.25505070397844</v>
      </c>
      <c r="BF62" s="443">
        <v>178.60246805727004</v>
      </c>
      <c r="BG62" s="494">
        <v>203.67011882522297</v>
      </c>
      <c r="BH62" s="501">
        <v>158.32384573016066</v>
      </c>
      <c r="BI62" s="443">
        <v>140.55457030311459</v>
      </c>
      <c r="BJ62" s="443">
        <v>144.99258056341839</v>
      </c>
      <c r="BK62" s="443">
        <v>80.074127792123463</v>
      </c>
      <c r="BL62" s="494">
        <v>28.332076152892743</v>
      </c>
      <c r="BM62" s="501">
        <v>318.64516653638333</v>
      </c>
      <c r="BN62" s="443">
        <v>169.89637075262789</v>
      </c>
      <c r="BO62" s="443">
        <v>234.64512281450149</v>
      </c>
      <c r="BP62" s="443">
        <v>318.10681482224589</v>
      </c>
      <c r="BQ62" s="494">
        <v>316.26098228888031</v>
      </c>
      <c r="BR62" s="501">
        <v>50.601925120062951</v>
      </c>
      <c r="BS62" s="443">
        <v>321.01946509740839</v>
      </c>
      <c r="BT62" s="443">
        <v>194.64199908355209</v>
      </c>
      <c r="BU62" s="443">
        <v>181.88807599849036</v>
      </c>
      <c r="BV62" s="443">
        <v>96.741208030049265</v>
      </c>
      <c r="BW62" s="443">
        <v>11.000216106736145</v>
      </c>
      <c r="BX62" s="443">
        <v>57.041695399210603</v>
      </c>
      <c r="BY62" s="444">
        <v>3.9296808635155345</v>
      </c>
      <c r="BZ62" s="444">
        <v>0</v>
      </c>
      <c r="CA62" s="444">
        <v>87.905878220898686</v>
      </c>
      <c r="CB62" s="444">
        <v>220.67570137771685</v>
      </c>
      <c r="CC62" s="444">
        <v>14.187198899409941</v>
      </c>
      <c r="CD62" s="444">
        <v>25.241136341971817</v>
      </c>
      <c r="CE62" s="444">
        <v>83.545224780801519</v>
      </c>
      <c r="CF62" s="444">
        <v>8.7947005245565713</v>
      </c>
      <c r="CG62" s="444">
        <v>552.61755191196755</v>
      </c>
      <c r="CH62" s="905"/>
      <c r="CI62" s="905"/>
      <c r="CJ62" s="905"/>
      <c r="CK62" s="905"/>
      <c r="CL62" s="905"/>
      <c r="CM62" s="905"/>
      <c r="CN62" s="905"/>
      <c r="CO62" s="905"/>
      <c r="CP62" s="905"/>
      <c r="CQ62" s="905"/>
      <c r="CR62" s="905"/>
      <c r="CS62" s="905"/>
      <c r="CT62" s="905"/>
      <c r="CU62" s="905"/>
      <c r="CV62" s="905"/>
      <c r="CW62" s="905"/>
      <c r="CX62" s="905"/>
      <c r="CY62" s="905"/>
      <c r="CZ62" s="905"/>
    </row>
    <row r="63" s="133" customFormat="true" ht="15" customHeight="true" x14ac:dyDescent="0.2">
      <c r="A63" s="1121"/>
      <c r="B63" s="296" t="s">
        <v>177</v>
      </c>
      <c r="C63" s="359">
        <v>20.370068562469523</v>
      </c>
      <c r="D63" s="360">
        <v>21.942917585640245</v>
      </c>
      <c r="E63" s="360">
        <v>10.116871120431711</v>
      </c>
      <c r="F63" s="360">
        <v>3.5653485840841643</v>
      </c>
      <c r="G63" s="361">
        <v>9.0013230302550422</v>
      </c>
      <c r="H63" s="362">
        <v>16.954799667456928</v>
      </c>
      <c r="I63" s="360">
        <v>7.5190240117639489</v>
      </c>
      <c r="J63" s="360">
        <v>2.4394023565411831</v>
      </c>
      <c r="K63" s="360">
        <v>2.2032992834931147</v>
      </c>
      <c r="L63" s="363">
        <v>1.33295326214442</v>
      </c>
      <c r="M63" s="364">
        <v>41.166827982125028</v>
      </c>
      <c r="N63" s="360">
        <v>33.379045024043165</v>
      </c>
      <c r="O63" s="360">
        <v>33.831684531975789</v>
      </c>
      <c r="P63" s="360">
        <v>16.92377641430523</v>
      </c>
      <c r="Q63" s="361">
        <v>11.017848989410302</v>
      </c>
      <c r="R63" s="364">
        <v>1.4385862921152937</v>
      </c>
      <c r="S63" s="360">
        <v>45.126448925510445</v>
      </c>
      <c r="T63" s="360">
        <v>7.6917183702359591</v>
      </c>
      <c r="U63" s="360">
        <v>6.7323600424479562</v>
      </c>
      <c r="V63" s="360">
        <v>16.453501777816889</v>
      </c>
      <c r="W63" s="360">
        <v>3.7123616159590562</v>
      </c>
      <c r="X63" s="360">
        <v>12.546743154711388</v>
      </c>
      <c r="Y63" s="365">
        <v>0.32055306946943324</v>
      </c>
      <c r="Z63" s="365">
        <v>0</v>
      </c>
      <c r="AA63" s="365">
        <v>19.908185145435194</v>
      </c>
      <c r="AB63" s="365">
        <v>0.14483182761706209</v>
      </c>
      <c r="AC63" s="365">
        <v>2.0831011983651586</v>
      </c>
      <c r="AD63" s="365">
        <v>10.053263978710074</v>
      </c>
      <c r="AE63" s="365">
        <v>21.492456263900124</v>
      </c>
      <c r="AF63" s="365">
        <v>14.834240792794798</v>
      </c>
      <c r="AG63" s="365">
        <v>26.325995201646222</v>
      </c>
      <c r="AH63" s="866"/>
      <c r="AI63" s="866"/>
      <c r="AJ63" s="866"/>
      <c r="AK63" s="866"/>
      <c r="AL63" s="866"/>
      <c r="AM63" s="866"/>
      <c r="AN63" s="866"/>
      <c r="AO63" s="866"/>
      <c r="AP63" s="866"/>
      <c r="AQ63" s="866"/>
      <c r="AR63" s="866"/>
      <c r="AS63" s="866"/>
      <c r="AT63" s="866"/>
      <c r="AU63" s="866"/>
      <c r="AV63" s="866"/>
      <c r="AW63" s="866"/>
      <c r="AX63" s="866"/>
      <c r="AY63" s="866"/>
      <c r="AZ63" s="242"/>
      <c r="BA63" s="1098"/>
      <c r="BB63" s="171" t="s">
        <v>177</v>
      </c>
      <c r="BC63" s="493">
        <v>1614.0942213205544</v>
      </c>
      <c r="BD63" s="443">
        <v>1265.1791763168578</v>
      </c>
      <c r="BE63" s="443">
        <v>568.28047418079541</v>
      </c>
      <c r="BF63" s="443">
        <v>222.32135256253093</v>
      </c>
      <c r="BG63" s="494">
        <v>621.17581459271298</v>
      </c>
      <c r="BH63" s="501">
        <v>594.00319216816854</v>
      </c>
      <c r="BI63" s="443">
        <v>263.27141412274557</v>
      </c>
      <c r="BJ63" s="443">
        <v>98.205356153147079</v>
      </c>
      <c r="BK63" s="443">
        <v>100.49099321067173</v>
      </c>
      <c r="BL63" s="494">
        <v>64.956067881500744</v>
      </c>
      <c r="BM63" s="501">
        <v>955.88826376138843</v>
      </c>
      <c r="BN63" s="443">
        <v>671.91798452551848</v>
      </c>
      <c r="BO63" s="443">
        <v>816.9653932862368</v>
      </c>
      <c r="BP63" s="443">
        <v>427.66103141027935</v>
      </c>
      <c r="BQ63" s="494">
        <v>297.6913424537957</v>
      </c>
      <c r="BR63" s="501">
        <v>18.992251493194953</v>
      </c>
      <c r="BS63" s="443">
        <v>1367.9149339545372</v>
      </c>
      <c r="BT63" s="443">
        <v>112.61474420627523</v>
      </c>
      <c r="BU63" s="443">
        <v>82.683739523684096</v>
      </c>
      <c r="BV63" s="443">
        <v>362.78608767212552</v>
      </c>
      <c r="BW63" s="443">
        <v>50.335009866331077</v>
      </c>
      <c r="BX63" s="443">
        <v>385.35102937458089</v>
      </c>
      <c r="BY63" s="444">
        <v>0.75695776718792662</v>
      </c>
      <c r="BZ63" s="444">
        <v>0</v>
      </c>
      <c r="CA63" s="444">
        <v>273.78612767770994</v>
      </c>
      <c r="CB63" s="444">
        <v>3.6769891226210807</v>
      </c>
      <c r="CC63" s="444">
        <v>23.537049095435506</v>
      </c>
      <c r="CD63" s="444">
        <v>158.8159678158967</v>
      </c>
      <c r="CE63" s="444">
        <v>344.67422449589361</v>
      </c>
      <c r="CF63" s="444">
        <v>396.98229888704623</v>
      </c>
      <c r="CG63" s="444">
        <v>708.14362802093228</v>
      </c>
      <c r="CH63" s="905"/>
      <c r="CI63" s="905"/>
      <c r="CJ63" s="905"/>
      <c r="CK63" s="905"/>
      <c r="CL63" s="905"/>
      <c r="CM63" s="905"/>
      <c r="CN63" s="905"/>
      <c r="CO63" s="905"/>
      <c r="CP63" s="905"/>
      <c r="CQ63" s="905"/>
      <c r="CR63" s="905"/>
      <c r="CS63" s="905"/>
      <c r="CT63" s="905"/>
      <c r="CU63" s="905"/>
      <c r="CV63" s="905"/>
      <c r="CW63" s="905"/>
      <c r="CX63" s="905"/>
      <c r="CY63" s="905"/>
      <c r="CZ63" s="905"/>
    </row>
    <row r="64" s="133" customFormat="true" ht="15" customHeight="true" x14ac:dyDescent="0.2">
      <c r="A64" s="1121"/>
      <c r="B64" s="296" t="s">
        <v>178</v>
      </c>
      <c r="C64" s="359">
        <v>1.6331143141010855</v>
      </c>
      <c r="D64" s="360">
        <v>1.9853888793670476</v>
      </c>
      <c r="E64" s="360">
        <v>0.46790848342045638</v>
      </c>
      <c r="F64" s="360">
        <v>0.41312033075318222</v>
      </c>
      <c r="G64" s="361">
        <v>0.83281232995300303</v>
      </c>
      <c r="H64" s="362">
        <v>1.5100452933110706</v>
      </c>
      <c r="I64" s="360">
        <v>0.28518233696010165</v>
      </c>
      <c r="J64" s="360">
        <v>5.438232598275727E-3</v>
      </c>
      <c r="K64" s="360">
        <v>0</v>
      </c>
      <c r="L64" s="363">
        <v>0</v>
      </c>
      <c r="M64" s="364">
        <v>4.6507685420634077</v>
      </c>
      <c r="N64" s="360">
        <v>2.5639915020750763</v>
      </c>
      <c r="O64" s="360">
        <v>3.3595831561029224</v>
      </c>
      <c r="P64" s="360">
        <v>1.8383997179220191</v>
      </c>
      <c r="Q64" s="361">
        <v>0.11473180452173562</v>
      </c>
      <c r="R64" s="364">
        <v>0</v>
      </c>
      <c r="S64" s="360">
        <v>0</v>
      </c>
      <c r="T64" s="360">
        <v>0.50522682261295326</v>
      </c>
      <c r="U64" s="360">
        <v>0.10637516351007315</v>
      </c>
      <c r="V64" s="360">
        <v>1.9171648078443613</v>
      </c>
      <c r="W64" s="360">
        <v>0</v>
      </c>
      <c r="X64" s="360">
        <v>4.614323680251287</v>
      </c>
      <c r="Y64" s="365">
        <v>0</v>
      </c>
      <c r="Z64" s="365">
        <v>0</v>
      </c>
      <c r="AA64" s="365">
        <v>3.4983465508547447</v>
      </c>
      <c r="AB64" s="365">
        <v>0</v>
      </c>
      <c r="AC64" s="365">
        <v>0</v>
      </c>
      <c r="AD64" s="365">
        <v>0.1789678557284517</v>
      </c>
      <c r="AE64" s="365">
        <v>0.21375643777628905</v>
      </c>
      <c r="AF64" s="365">
        <v>2.366271296009002</v>
      </c>
      <c r="AG64" s="365">
        <v>1.5988573026586006</v>
      </c>
      <c r="AH64" s="866"/>
      <c r="AI64" s="866"/>
      <c r="AJ64" s="866"/>
      <c r="AK64" s="866"/>
      <c r="AL64" s="866"/>
      <c r="AM64" s="866"/>
      <c r="AN64" s="866"/>
      <c r="AO64" s="866"/>
      <c r="AP64" s="866"/>
      <c r="AQ64" s="866"/>
      <c r="AR64" s="866"/>
      <c r="AS64" s="866"/>
      <c r="AT64" s="866"/>
      <c r="AU64" s="866"/>
      <c r="AV64" s="866"/>
      <c r="AW64" s="866"/>
      <c r="AX64" s="866"/>
      <c r="AY64" s="866"/>
      <c r="AZ64" s="242"/>
      <c r="BA64" s="1098"/>
      <c r="BB64" s="171" t="s">
        <v>178</v>
      </c>
      <c r="BC64" s="493">
        <v>129.4055721541898</v>
      </c>
      <c r="BD64" s="443">
        <v>114.47304841130405</v>
      </c>
      <c r="BE64" s="443">
        <v>26.28315134848205</v>
      </c>
      <c r="BF64" s="443">
        <v>25.760586528377299</v>
      </c>
      <c r="BG64" s="494">
        <v>57.471871159672652</v>
      </c>
      <c r="BH64" s="501">
        <v>52.903705271548773</v>
      </c>
      <c r="BI64" s="443">
        <v>9.9853860044665002</v>
      </c>
      <c r="BJ64" s="443">
        <v>0.21893213627725128</v>
      </c>
      <c r="BK64" s="443">
        <v>0</v>
      </c>
      <c r="BL64" s="494">
        <v>0</v>
      </c>
      <c r="BM64" s="501">
        <v>107.99022622679107</v>
      </c>
      <c r="BN64" s="443">
        <v>51.612980574306505</v>
      </c>
      <c r="BO64" s="443">
        <v>81.127003055651599</v>
      </c>
      <c r="BP64" s="443">
        <v>46.456056867209185</v>
      </c>
      <c r="BQ64" s="494">
        <v>3.0999394657749768</v>
      </c>
      <c r="BR64" s="501">
        <v>0</v>
      </c>
      <c r="BS64" s="443">
        <v>0</v>
      </c>
      <c r="BT64" s="443">
        <v>7.3970453227815627</v>
      </c>
      <c r="BU64" s="443">
        <v>1.3064506734636938</v>
      </c>
      <c r="BV64" s="443">
        <v>42.271896247536816</v>
      </c>
      <c r="BW64" s="443">
        <v>0</v>
      </c>
      <c r="BX64" s="443">
        <v>141.72079225074728</v>
      </c>
      <c r="BY64" s="444">
        <v>0</v>
      </c>
      <c r="BZ64" s="444">
        <v>0</v>
      </c>
      <c r="CA64" s="444">
        <v>48.110802086488015</v>
      </c>
      <c r="CB64" s="444">
        <v>0</v>
      </c>
      <c r="CC64" s="444">
        <v>0</v>
      </c>
      <c r="CD64" s="444">
        <v>2.8272363359443737</v>
      </c>
      <c r="CE64" s="444">
        <v>3.4280090426564165</v>
      </c>
      <c r="CF64" s="444">
        <v>63.324293571960098</v>
      </c>
      <c r="CG64" s="444">
        <v>43.007704070447559</v>
      </c>
      <c r="CH64" s="905"/>
      <c r="CI64" s="905"/>
      <c r="CJ64" s="905"/>
      <c r="CK64" s="905"/>
      <c r="CL64" s="905"/>
      <c r="CM64" s="905"/>
      <c r="CN64" s="905"/>
      <c r="CO64" s="905"/>
      <c r="CP64" s="905"/>
      <c r="CQ64" s="905"/>
      <c r="CR64" s="905"/>
      <c r="CS64" s="905"/>
      <c r="CT64" s="905"/>
      <c r="CU64" s="905"/>
      <c r="CV64" s="905"/>
      <c r="CW64" s="905"/>
      <c r="CX64" s="905"/>
      <c r="CY64" s="905"/>
      <c r="CZ64" s="905"/>
    </row>
    <row r="65" s="133" customFormat="true" ht="15" customHeight="true" x14ac:dyDescent="0.2">
      <c r="A65" s="1121"/>
      <c r="B65" s="296" t="s">
        <v>179</v>
      </c>
      <c r="C65" s="359">
        <v>0.13938727184137281</v>
      </c>
      <c r="D65" s="360">
        <v>0.63110640422977193</v>
      </c>
      <c r="E65" s="360">
        <v>0.16892119286778315</v>
      </c>
      <c r="F65" s="360">
        <v>1.4572760529061443E-2</v>
      </c>
      <c r="G65" s="361">
        <v>0.21593759768531837</v>
      </c>
      <c r="H65" s="362">
        <v>0.40234838967997788</v>
      </c>
      <c r="I65" s="360">
        <v>0.27099321778074065</v>
      </c>
      <c r="J65" s="360">
        <v>0</v>
      </c>
      <c r="K65" s="360">
        <v>9.4797696767652706E-2</v>
      </c>
      <c r="L65" s="363">
        <v>0</v>
      </c>
      <c r="M65" s="364">
        <v>0.4946955159515391</v>
      </c>
      <c r="N65" s="360">
        <v>1.2604468758496283</v>
      </c>
      <c r="O65" s="360">
        <v>0.29425381797301964</v>
      </c>
      <c r="P65" s="360">
        <v>3.3977213577761053E-2</v>
      </c>
      <c r="Q65" s="361">
        <v>0</v>
      </c>
      <c r="R65" s="364">
        <v>0.35828934521719941</v>
      </c>
      <c r="S65" s="360">
        <v>0.11975609354355117</v>
      </c>
      <c r="T65" s="360">
        <v>5.5592855150700338E-2</v>
      </c>
      <c r="U65" s="360">
        <v>0</v>
      </c>
      <c r="V65" s="360">
        <v>1.3029640949924612</v>
      </c>
      <c r="W65" s="360">
        <v>0.28333093120953162</v>
      </c>
      <c r="X65" s="360">
        <v>0</v>
      </c>
      <c r="Y65" s="365">
        <v>0</v>
      </c>
      <c r="Z65" s="365">
        <v>0</v>
      </c>
      <c r="AA65" s="365">
        <v>0</v>
      </c>
      <c r="AB65" s="365">
        <v>0</v>
      </c>
      <c r="AC65" s="365">
        <v>0</v>
      </c>
      <c r="AD65" s="365">
        <v>1.4000756890613189E-2</v>
      </c>
      <c r="AE65" s="365">
        <v>0.26960545531559643</v>
      </c>
      <c r="AF65" s="365">
        <v>0.98807308766838342</v>
      </c>
      <c r="AG65" s="365">
        <v>0</v>
      </c>
      <c r="AH65" s="866"/>
      <c r="AI65" s="866"/>
      <c r="AJ65" s="866"/>
      <c r="AK65" s="866"/>
      <c r="AL65" s="866"/>
      <c r="AM65" s="866"/>
      <c r="AN65" s="866"/>
      <c r="AO65" s="866"/>
      <c r="AP65" s="866"/>
      <c r="AQ65" s="866"/>
      <c r="AR65" s="866"/>
      <c r="AS65" s="866"/>
      <c r="AT65" s="866"/>
      <c r="AU65" s="866"/>
      <c r="AV65" s="866"/>
      <c r="AW65" s="866"/>
      <c r="AX65" s="866"/>
      <c r="AY65" s="866"/>
      <c r="AZ65" s="242"/>
      <c r="BA65" s="1098"/>
      <c r="BB65" s="171" t="s">
        <v>179</v>
      </c>
      <c r="BC65" s="493">
        <v>11.044842059064804</v>
      </c>
      <c r="BD65" s="443">
        <v>36.388172974511008</v>
      </c>
      <c r="BE65" s="443">
        <v>9.4885676054745574</v>
      </c>
      <c r="BF65" s="443">
        <v>0.90870100215545246</v>
      </c>
      <c r="BG65" s="494">
        <v>14.901721968261661</v>
      </c>
      <c r="BH65" s="501">
        <v>14.096080904592396</v>
      </c>
      <c r="BI65" s="443">
        <v>9.4885676054745574</v>
      </c>
      <c r="BJ65" s="443">
        <v>0</v>
      </c>
      <c r="BK65" s="443">
        <v>4.323658966185687</v>
      </c>
      <c r="BL65" s="494">
        <v>0</v>
      </c>
      <c r="BM65" s="501">
        <v>11.486764004231429</v>
      </c>
      <c r="BN65" s="443">
        <v>25.372712844610394</v>
      </c>
      <c r="BO65" s="443">
        <v>7.105622715862606</v>
      </c>
      <c r="BP65" s="443">
        <v>0.85859856851040584</v>
      </c>
      <c r="BQ65" s="494">
        <v>0</v>
      </c>
      <c r="BR65" s="501">
        <v>4.730144718459365</v>
      </c>
      <c r="BS65" s="443">
        <v>3.6301582041318841</v>
      </c>
      <c r="BT65" s="443">
        <v>0.81393712836895948</v>
      </c>
      <c r="BU65" s="443">
        <v>0</v>
      </c>
      <c r="BV65" s="443">
        <v>28.729279200423555</v>
      </c>
      <c r="BW65" s="443">
        <v>3.8416153093922727</v>
      </c>
      <c r="BX65" s="443">
        <v>0</v>
      </c>
      <c r="BY65" s="444">
        <v>0</v>
      </c>
      <c r="BZ65" s="444">
        <v>0</v>
      </c>
      <c r="CA65" s="444">
        <v>0</v>
      </c>
      <c r="CB65" s="444">
        <v>0</v>
      </c>
      <c r="CC65" s="444">
        <v>0</v>
      </c>
      <c r="CD65" s="444">
        <v>0.22117630258656742</v>
      </c>
      <c r="CE65" s="444">
        <v>4.323658966185687</v>
      </c>
      <c r="CF65" s="444">
        <v>26.442035779919188</v>
      </c>
      <c r="CG65" s="444">
        <v>0</v>
      </c>
      <c r="CH65" s="905"/>
      <c r="CI65" s="905"/>
      <c r="CJ65" s="905"/>
      <c r="CK65" s="905"/>
      <c r="CL65" s="905"/>
      <c r="CM65" s="905"/>
      <c r="CN65" s="905"/>
      <c r="CO65" s="905"/>
      <c r="CP65" s="905"/>
      <c r="CQ65" s="905"/>
      <c r="CR65" s="905"/>
      <c r="CS65" s="905"/>
      <c r="CT65" s="905"/>
      <c r="CU65" s="905"/>
      <c r="CV65" s="905"/>
      <c r="CW65" s="905"/>
      <c r="CX65" s="905"/>
      <c r="CY65" s="905"/>
      <c r="CZ65" s="905"/>
    </row>
    <row r="66" s="133" customFormat="true" ht="15" customHeight="true" x14ac:dyDescent="0.2">
      <c r="A66" s="1121"/>
      <c r="B66" s="296" t="s">
        <v>180</v>
      </c>
      <c r="C66" s="359">
        <v>6.2207287599236868E-2</v>
      </c>
      <c r="D66" s="360">
        <v>0.22017740711990663</v>
      </c>
      <c r="E66" s="360">
        <v>0</v>
      </c>
      <c r="F66" s="360">
        <v>7.5845136632431091E-3</v>
      </c>
      <c r="G66" s="361">
        <v>7.3469570931341252E-2</v>
      </c>
      <c r="H66" s="362">
        <v>3.8720329620089838E-2</v>
      </c>
      <c r="I66" s="360">
        <v>0</v>
      </c>
      <c r="J66" s="360">
        <v>0</v>
      </c>
      <c r="K66" s="360">
        <v>0</v>
      </c>
      <c r="L66" s="363">
        <v>0</v>
      </c>
      <c r="M66" s="364">
        <v>0.2387193382806867</v>
      </c>
      <c r="N66" s="360">
        <v>0.63064950336159431</v>
      </c>
      <c r="O66" s="360">
        <v>0.14794911052761972</v>
      </c>
      <c r="P66" s="360">
        <v>0</v>
      </c>
      <c r="Q66" s="361">
        <v>0</v>
      </c>
      <c r="R66" s="364">
        <v>0</v>
      </c>
      <c r="S66" s="360">
        <v>0</v>
      </c>
      <c r="T66" s="360">
        <v>0</v>
      </c>
      <c r="U66" s="360">
        <v>0</v>
      </c>
      <c r="V66" s="360">
        <v>0.11078961278973337</v>
      </c>
      <c r="W66" s="360">
        <v>0.77519196836277082</v>
      </c>
      <c r="X66" s="360">
        <v>4.2764835380816789E-2</v>
      </c>
      <c r="Y66" s="365">
        <v>0</v>
      </c>
      <c r="Z66" s="365">
        <v>0</v>
      </c>
      <c r="AA66" s="365">
        <v>0</v>
      </c>
      <c r="AB66" s="365">
        <v>0</v>
      </c>
      <c r="AC66" s="365">
        <v>0</v>
      </c>
      <c r="AD66" s="365">
        <v>0.41890835565171758</v>
      </c>
      <c r="AE66" s="365">
        <v>0</v>
      </c>
      <c r="AF66" s="365">
        <v>8.5294626258205664E-2</v>
      </c>
      <c r="AG66" s="365">
        <v>0</v>
      </c>
      <c r="AH66" s="866"/>
      <c r="AI66" s="866"/>
      <c r="AJ66" s="866"/>
      <c r="AK66" s="866"/>
      <c r="AL66" s="866"/>
      <c r="AM66" s="866"/>
      <c r="AN66" s="866"/>
      <c r="AO66" s="866"/>
      <c r="AP66" s="866"/>
      <c r="AQ66" s="866"/>
      <c r="AR66" s="866"/>
      <c r="AS66" s="866"/>
      <c r="AT66" s="866"/>
      <c r="AU66" s="866"/>
      <c r="AV66" s="866"/>
      <c r="AW66" s="866"/>
      <c r="AX66" s="866"/>
      <c r="AY66" s="866"/>
      <c r="AZ66" s="242"/>
      <c r="BA66" s="1098"/>
      <c r="BB66" s="171" t="s">
        <v>180</v>
      </c>
      <c r="BC66" s="493">
        <v>4.929213818305441</v>
      </c>
      <c r="BD66" s="443">
        <v>12.694933091570332</v>
      </c>
      <c r="BE66" s="443">
        <v>0</v>
      </c>
      <c r="BF66" s="443">
        <v>0.47294094711200318</v>
      </c>
      <c r="BG66" s="494">
        <v>5.0700902986880063</v>
      </c>
      <c r="BH66" s="501">
        <v>1.3565479891976133</v>
      </c>
      <c r="BI66" s="443">
        <v>0</v>
      </c>
      <c r="BJ66" s="443">
        <v>0</v>
      </c>
      <c r="BK66" s="443">
        <v>0</v>
      </c>
      <c r="BL66" s="494">
        <v>0</v>
      </c>
      <c r="BM66" s="501">
        <v>5.5430312458000097</v>
      </c>
      <c r="BN66" s="443">
        <v>12.694933091570332</v>
      </c>
      <c r="BO66" s="443">
        <v>3.5726658291078284</v>
      </c>
      <c r="BP66" s="443">
        <v>0</v>
      </c>
      <c r="BQ66" s="494">
        <v>0</v>
      </c>
      <c r="BR66" s="501">
        <v>0</v>
      </c>
      <c r="BS66" s="443">
        <v>0</v>
      </c>
      <c r="BT66" s="443">
        <v>0</v>
      </c>
      <c r="BU66" s="443">
        <v>0</v>
      </c>
      <c r="BV66" s="443">
        <v>2.4428192078166835</v>
      </c>
      <c r="BW66" s="443">
        <v>10.510639698487559</v>
      </c>
      <c r="BX66" s="443">
        <v>1.3134462969255964</v>
      </c>
      <c r="BY66" s="444">
        <v>0</v>
      </c>
      <c r="BZ66" s="444">
        <v>0</v>
      </c>
      <c r="CA66" s="444">
        <v>0</v>
      </c>
      <c r="CB66" s="444">
        <v>0</v>
      </c>
      <c r="CC66" s="444">
        <v>0</v>
      </c>
      <c r="CD66" s="444">
        <v>6.617685168705747</v>
      </c>
      <c r="CE66" s="444">
        <v>0</v>
      </c>
      <c r="CF66" s="444">
        <v>2.2825877837401971</v>
      </c>
      <c r="CG66" s="444">
        <v>0</v>
      </c>
      <c r="CH66" s="905"/>
      <c r="CI66" s="905"/>
      <c r="CJ66" s="905"/>
      <c r="CK66" s="905"/>
      <c r="CL66" s="905"/>
      <c r="CM66" s="905"/>
      <c r="CN66" s="905"/>
      <c r="CO66" s="905"/>
      <c r="CP66" s="905"/>
      <c r="CQ66" s="905"/>
      <c r="CR66" s="905"/>
      <c r="CS66" s="905"/>
      <c r="CT66" s="905"/>
      <c r="CU66" s="905"/>
      <c r="CV66" s="905"/>
      <c r="CW66" s="905"/>
      <c r="CX66" s="905"/>
      <c r="CY66" s="905"/>
      <c r="CZ66" s="905"/>
    </row>
    <row r="67" s="133" customFormat="true" ht="15" customHeight="true" x14ac:dyDescent="0.2">
      <c r="A67" s="1121"/>
      <c r="B67" s="296" t="s">
        <v>181</v>
      </c>
      <c r="C67" s="359">
        <v>0</v>
      </c>
      <c r="D67" s="360">
        <v>0.16410383197391504</v>
      </c>
      <c r="E67" s="360">
        <v>0.16666529433072283</v>
      </c>
      <c r="F67" s="360">
        <v>0</v>
      </c>
      <c r="G67" s="361">
        <v>0</v>
      </c>
      <c r="H67" s="362">
        <v>0.25882930279480054</v>
      </c>
      <c r="I67" s="360">
        <v>0.24581457048816627</v>
      </c>
      <c r="J67" s="360">
        <v>1.8751295027282056E-2</v>
      </c>
      <c r="K67" s="360">
        <v>0</v>
      </c>
      <c r="L67" s="363">
        <v>0</v>
      </c>
      <c r="M67" s="364">
        <v>0</v>
      </c>
      <c r="N67" s="360">
        <v>1.9567768345073584E-2</v>
      </c>
      <c r="O67" s="360">
        <v>0</v>
      </c>
      <c r="P67" s="360">
        <v>0</v>
      </c>
      <c r="Q67" s="361">
        <v>0</v>
      </c>
      <c r="R67" s="364">
        <v>0</v>
      </c>
      <c r="S67" s="360">
        <v>0.34011701088594865</v>
      </c>
      <c r="T67" s="360">
        <v>0</v>
      </c>
      <c r="U67" s="360">
        <v>0</v>
      </c>
      <c r="V67" s="360">
        <v>0</v>
      </c>
      <c r="W67" s="360">
        <v>0</v>
      </c>
      <c r="X67" s="360">
        <v>0.26437680260166435</v>
      </c>
      <c r="Y67" s="365">
        <v>0</v>
      </c>
      <c r="Z67" s="365">
        <v>0</v>
      </c>
      <c r="AA67" s="365">
        <v>0</v>
      </c>
      <c r="AB67" s="365">
        <v>0</v>
      </c>
      <c r="AC67" s="365">
        <v>0</v>
      </c>
      <c r="AD67" s="365">
        <v>0</v>
      </c>
      <c r="AE67" s="365">
        <v>0</v>
      </c>
      <c r="AF67" s="365">
        <v>1.4718984177300977E-2</v>
      </c>
      <c r="AG67" s="365">
        <v>0</v>
      </c>
      <c r="AH67" s="866"/>
      <c r="AI67" s="866"/>
      <c r="AJ67" s="866"/>
      <c r="AK67" s="866"/>
      <c r="AL67" s="866"/>
      <c r="AM67" s="866"/>
      <c r="AN67" s="866"/>
      <c r="AO67" s="866"/>
      <c r="AP67" s="866"/>
      <c r="AQ67" s="866"/>
      <c r="AR67" s="866"/>
      <c r="AS67" s="866"/>
      <c r="AT67" s="866"/>
      <c r="AU67" s="866"/>
      <c r="AV67" s="866"/>
      <c r="AW67" s="866"/>
      <c r="AX67" s="866"/>
      <c r="AY67" s="866"/>
      <c r="AZ67" s="242"/>
      <c r="BA67" s="1098"/>
      <c r="BB67" s="171" t="s">
        <v>181</v>
      </c>
      <c r="BC67" s="493">
        <v>0</v>
      </c>
      <c r="BD67" s="443">
        <v>9.4618571189032679</v>
      </c>
      <c r="BE67" s="443">
        <v>9.3618502562977604</v>
      </c>
      <c r="BF67" s="443">
        <v>0</v>
      </c>
      <c r="BG67" s="494">
        <v>0</v>
      </c>
      <c r="BH67" s="501">
        <v>9.067959227018898</v>
      </c>
      <c r="BI67" s="443">
        <v>8.6069614198788305</v>
      </c>
      <c r="BJ67" s="443">
        <v>0.75488883641893034</v>
      </c>
      <c r="BK67" s="443">
        <v>0</v>
      </c>
      <c r="BL67" s="494">
        <v>0</v>
      </c>
      <c r="BM67" s="501">
        <v>0</v>
      </c>
      <c r="BN67" s="443">
        <v>0.3938978918843703</v>
      </c>
      <c r="BO67" s="443">
        <v>0</v>
      </c>
      <c r="BP67" s="443">
        <v>0</v>
      </c>
      <c r="BQ67" s="494">
        <v>0</v>
      </c>
      <c r="BR67" s="501">
        <v>0</v>
      </c>
      <c r="BS67" s="443">
        <v>10.309943493467658</v>
      </c>
      <c r="BT67" s="443">
        <v>0</v>
      </c>
      <c r="BU67" s="443">
        <v>0</v>
      </c>
      <c r="BV67" s="443">
        <v>0</v>
      </c>
      <c r="BW67" s="443">
        <v>0</v>
      </c>
      <c r="BX67" s="443">
        <v>8.119865989849</v>
      </c>
      <c r="BY67" s="444">
        <v>0</v>
      </c>
      <c r="BZ67" s="444">
        <v>0</v>
      </c>
      <c r="CA67" s="444">
        <v>0</v>
      </c>
      <c r="CB67" s="444">
        <v>0</v>
      </c>
      <c r="CC67" s="444">
        <v>0</v>
      </c>
      <c r="CD67" s="444">
        <v>0</v>
      </c>
      <c r="CE67" s="444">
        <v>0</v>
      </c>
      <c r="CF67" s="444">
        <v>0.3938978918843703</v>
      </c>
      <c r="CG67" s="444">
        <v>0</v>
      </c>
      <c r="CH67" s="905"/>
      <c r="CI67" s="905"/>
      <c r="CJ67" s="905"/>
      <c r="CK67" s="905"/>
      <c r="CL67" s="905"/>
      <c r="CM67" s="905"/>
      <c r="CN67" s="905"/>
      <c r="CO67" s="905"/>
      <c r="CP67" s="905"/>
      <c r="CQ67" s="905"/>
      <c r="CR67" s="905"/>
      <c r="CS67" s="905"/>
      <c r="CT67" s="905"/>
      <c r="CU67" s="905"/>
      <c r="CV67" s="905"/>
      <c r="CW67" s="905"/>
      <c r="CX67" s="905"/>
      <c r="CY67" s="905"/>
      <c r="CZ67" s="905"/>
    </row>
    <row r="68" s="133" customFormat="true" ht="15" customHeight="true" x14ac:dyDescent="0.2">
      <c r="A68" s="1121"/>
      <c r="B68" s="296" t="s">
        <v>182</v>
      </c>
      <c r="C68" s="359">
        <v>2.1337998045823885</v>
      </c>
      <c r="D68" s="360">
        <v>4.5715365464377964</v>
      </c>
      <c r="E68" s="360">
        <v>2.4966635389873346</v>
      </c>
      <c r="F68" s="360">
        <v>0.5105459210802461</v>
      </c>
      <c r="G68" s="361">
        <v>0.98816696026982953</v>
      </c>
      <c r="H68" s="362">
        <v>2.4709146306834433</v>
      </c>
      <c r="I68" s="360">
        <v>3.279249432810563</v>
      </c>
      <c r="J68" s="360">
        <v>1.077181069102521</v>
      </c>
      <c r="K68" s="360">
        <v>0.2247729725594437</v>
      </c>
      <c r="L68" s="363">
        <v>0.30186088452382726</v>
      </c>
      <c r="M68" s="364">
        <v>3.482122141446911</v>
      </c>
      <c r="N68" s="360">
        <v>6.0743132039420908</v>
      </c>
      <c r="O68" s="360">
        <v>3.4856796609834109</v>
      </c>
      <c r="P68" s="360">
        <v>3.4726789706449144</v>
      </c>
      <c r="Q68" s="361">
        <v>1.0423694626589213</v>
      </c>
      <c r="R68" s="364">
        <v>0</v>
      </c>
      <c r="S68" s="360">
        <v>1.2583580899458173</v>
      </c>
      <c r="T68" s="360">
        <v>1.2972446141971012</v>
      </c>
      <c r="U68" s="360">
        <v>1.8570411050181959</v>
      </c>
      <c r="V68" s="360">
        <v>5.4851325546851211</v>
      </c>
      <c r="W68" s="360">
        <v>1.2050746436591369</v>
      </c>
      <c r="X68" s="360">
        <v>2.7864154142466844</v>
      </c>
      <c r="Y68" s="365">
        <v>0</v>
      </c>
      <c r="Z68" s="365">
        <v>0</v>
      </c>
      <c r="AA68" s="365">
        <v>10.55580245253641</v>
      </c>
      <c r="AB68" s="365">
        <v>0.78022193007934404</v>
      </c>
      <c r="AC68" s="365">
        <v>2.995433777023826</v>
      </c>
      <c r="AD68" s="365">
        <v>0.52934390457852498</v>
      </c>
      <c r="AE68" s="365">
        <v>1.8209263589339921</v>
      </c>
      <c r="AF68" s="365">
        <v>4.2404129704233986</v>
      </c>
      <c r="AG68" s="365">
        <v>0.75326489891442949</v>
      </c>
      <c r="AH68" s="866"/>
      <c r="AI68" s="866"/>
      <c r="AJ68" s="866"/>
      <c r="AK68" s="866"/>
      <c r="AL68" s="866"/>
      <c r="AM68" s="866"/>
      <c r="AN68" s="866"/>
      <c r="AO68" s="866"/>
      <c r="AP68" s="866"/>
      <c r="AQ68" s="866"/>
      <c r="AR68" s="866"/>
      <c r="AS68" s="866"/>
      <c r="AT68" s="866"/>
      <c r="AU68" s="866"/>
      <c r="AV68" s="866"/>
      <c r="AW68" s="866"/>
      <c r="AX68" s="866"/>
      <c r="AY68" s="866"/>
      <c r="AZ68" s="242"/>
      <c r="BA68" s="1098"/>
      <c r="BB68" s="171" t="s">
        <v>182</v>
      </c>
      <c r="BC68" s="493">
        <v>169.07915275145334</v>
      </c>
      <c r="BD68" s="443">
        <v>263.58449462115249</v>
      </c>
      <c r="BE68" s="443">
        <v>140.24149590482099</v>
      </c>
      <c r="BF68" s="443">
        <v>31.835669652761236</v>
      </c>
      <c r="BG68" s="494">
        <v>68.192799484702462</v>
      </c>
      <c r="BH68" s="501">
        <v>86.567296988956031</v>
      </c>
      <c r="BI68" s="443">
        <v>114.81977369489903</v>
      </c>
      <c r="BJ68" s="443">
        <v>43.365109592922089</v>
      </c>
      <c r="BK68" s="443">
        <v>10.251743568673541</v>
      </c>
      <c r="BL68" s="494">
        <v>14.709965204897909</v>
      </c>
      <c r="BM68" s="501">
        <v>80.854412427356465</v>
      </c>
      <c r="BN68" s="443">
        <v>122.27552593040404</v>
      </c>
      <c r="BO68" s="443">
        <v>84.171973536040866</v>
      </c>
      <c r="BP68" s="443">
        <v>87.754023332963072</v>
      </c>
      <c r="BQ68" s="494">
        <v>28.163788137777342</v>
      </c>
      <c r="BR68" s="501">
        <v>0</v>
      </c>
      <c r="BS68" s="443">
        <v>38.144521992872932</v>
      </c>
      <c r="BT68" s="443">
        <v>18.993008241966251</v>
      </c>
      <c r="BU68" s="443">
        <v>22.807321956041388</v>
      </c>
      <c r="BV68" s="443">
        <v>120.94263013118034</v>
      </c>
      <c r="BW68" s="443">
        <v>16.339314526227191</v>
      </c>
      <c r="BX68" s="443">
        <v>85.579822182138116</v>
      </c>
      <c r="BY68" s="444">
        <v>0</v>
      </c>
      <c r="BZ68" s="444">
        <v>0</v>
      </c>
      <c r="CA68" s="444">
        <v>145.1680430384927</v>
      </c>
      <c r="CB68" s="444">
        <v>19.808267266484474</v>
      </c>
      <c r="CC68" s="444">
        <v>33.845533729838799</v>
      </c>
      <c r="CD68" s="444">
        <v>8.3622855911390115</v>
      </c>
      <c r="CE68" s="444">
        <v>29.202170888392114</v>
      </c>
      <c r="CF68" s="444">
        <v>113.47860080893156</v>
      </c>
      <c r="CG68" s="444">
        <v>20.262092061185555</v>
      </c>
      <c r="CH68" s="905"/>
      <c r="CI68" s="905"/>
      <c r="CJ68" s="905"/>
      <c r="CK68" s="905"/>
      <c r="CL68" s="905"/>
      <c r="CM68" s="905"/>
      <c r="CN68" s="905"/>
      <c r="CO68" s="905"/>
      <c r="CP68" s="905"/>
      <c r="CQ68" s="905"/>
      <c r="CR68" s="905"/>
      <c r="CS68" s="905"/>
      <c r="CT68" s="905"/>
      <c r="CU68" s="905"/>
      <c r="CV68" s="905"/>
      <c r="CW68" s="905"/>
      <c r="CX68" s="905"/>
      <c r="CY68" s="905"/>
      <c r="CZ68" s="905"/>
    </row>
    <row r="69" s="133" customFormat="true" ht="15" customHeight="true" x14ac:dyDescent="0.2">
      <c r="A69" s="1121"/>
      <c r="B69" s="296" t="s">
        <v>183</v>
      </c>
      <c r="C69" s="359">
        <v>0.53824360795992565</v>
      </c>
      <c r="D69" s="360">
        <v>0.40932867156761943</v>
      </c>
      <c r="E69" s="360">
        <v>0.31298256454501461</v>
      </c>
      <c r="F69" s="360">
        <v>0.2189341174775376</v>
      </c>
      <c r="G69" s="361">
        <v>0.48581777104665536</v>
      </c>
      <c r="H69" s="362">
        <v>0.70615656082233735</v>
      </c>
      <c r="I69" s="360">
        <v>0.14816937456987167</v>
      </c>
      <c r="J69" s="360">
        <v>0.28320386322869767</v>
      </c>
      <c r="K69" s="360">
        <v>8.8878178527445784E-2</v>
      </c>
      <c r="L69" s="363">
        <v>0.50852630469657178</v>
      </c>
      <c r="M69" s="364">
        <v>0.942136561911187</v>
      </c>
      <c r="N69" s="360">
        <v>0.60481813633002734</v>
      </c>
      <c r="O69" s="360">
        <v>0.47146741751833454</v>
      </c>
      <c r="P69" s="360">
        <v>0.5033183912718362</v>
      </c>
      <c r="Q69" s="361">
        <v>9.9578401951557191E-2</v>
      </c>
      <c r="R69" s="364">
        <v>0</v>
      </c>
      <c r="S69" s="360">
        <v>3.2095435455558104E-2</v>
      </c>
      <c r="T69" s="360">
        <v>0</v>
      </c>
      <c r="U69" s="360">
        <v>0.38709502387997813</v>
      </c>
      <c r="V69" s="360">
        <v>1.937294793107696</v>
      </c>
      <c r="W69" s="360">
        <v>0.54495839451230899</v>
      </c>
      <c r="X69" s="360">
        <v>0.80284237062262509</v>
      </c>
      <c r="Y69" s="365">
        <v>0</v>
      </c>
      <c r="Z69" s="365">
        <v>0</v>
      </c>
      <c r="AA69" s="365">
        <v>3.5041150030473998E-2</v>
      </c>
      <c r="AB69" s="365">
        <v>9.7976194820395546E-2</v>
      </c>
      <c r="AC69" s="365">
        <v>0</v>
      </c>
      <c r="AD69" s="365">
        <v>0</v>
      </c>
      <c r="AE69" s="365">
        <v>1.1565895043938412</v>
      </c>
      <c r="AF69" s="365">
        <v>1.0837342787620341</v>
      </c>
      <c r="AG69" s="365">
        <v>0</v>
      </c>
      <c r="AH69" s="866"/>
      <c r="AI69" s="866"/>
      <c r="AJ69" s="866"/>
      <c r="AK69" s="866"/>
      <c r="AL69" s="866"/>
      <c r="AM69" s="866"/>
      <c r="AN69" s="866"/>
      <c r="AO69" s="866"/>
      <c r="AP69" s="866"/>
      <c r="AQ69" s="866"/>
      <c r="AR69" s="866"/>
      <c r="AS69" s="866"/>
      <c r="AT69" s="866"/>
      <c r="AU69" s="866"/>
      <c r="AV69" s="866"/>
      <c r="AW69" s="866"/>
      <c r="AX69" s="866"/>
      <c r="AY69" s="866"/>
      <c r="AZ69" s="242"/>
      <c r="BA69" s="1098"/>
      <c r="BB69" s="171" t="s">
        <v>183</v>
      </c>
      <c r="BC69" s="493">
        <v>42.649630491254364</v>
      </c>
      <c r="BD69" s="443">
        <v>23.600968718749531</v>
      </c>
      <c r="BE69" s="443">
        <v>17.580720172540119</v>
      </c>
      <c r="BF69" s="443">
        <v>13.651885074287367</v>
      </c>
      <c r="BG69" s="494">
        <v>33.52598819742299</v>
      </c>
      <c r="BH69" s="501">
        <v>24.73985299301853</v>
      </c>
      <c r="BI69" s="443">
        <v>5.1880085382971819</v>
      </c>
      <c r="BJ69" s="443">
        <v>11.401209061614626</v>
      </c>
      <c r="BK69" s="443">
        <v>4.0536737346087985</v>
      </c>
      <c r="BL69" s="494">
        <v>24.780965773892515</v>
      </c>
      <c r="BM69" s="501">
        <v>21.876285507895979</v>
      </c>
      <c r="BN69" s="443">
        <v>12.174949369421082</v>
      </c>
      <c r="BO69" s="443">
        <v>11.38496558781959</v>
      </c>
      <c r="BP69" s="443">
        <v>12.718772516820243</v>
      </c>
      <c r="BQ69" s="494">
        <v>2.6905095708658209</v>
      </c>
      <c r="BR69" s="501">
        <v>0</v>
      </c>
      <c r="BS69" s="443">
        <v>0.97290672137537937</v>
      </c>
      <c r="BT69" s="443">
        <v>0</v>
      </c>
      <c r="BU69" s="443">
        <v>4.7541224657629133</v>
      </c>
      <c r="BV69" s="443">
        <v>42.715745751259405</v>
      </c>
      <c r="BW69" s="443">
        <v>7.3889585665890447</v>
      </c>
      <c r="BX69" s="443">
        <v>24.657883733659165</v>
      </c>
      <c r="BY69" s="444">
        <v>0</v>
      </c>
      <c r="BZ69" s="444">
        <v>0</v>
      </c>
      <c r="CA69" s="444">
        <v>0.48190132380886208</v>
      </c>
      <c r="CB69" s="444">
        <v>2.4874187432262831</v>
      </c>
      <c r="CC69" s="444">
        <v>0</v>
      </c>
      <c r="CD69" s="444">
        <v>0</v>
      </c>
      <c r="CE69" s="444">
        <v>18.548209920362858</v>
      </c>
      <c r="CF69" s="444">
        <v>29.002045428210451</v>
      </c>
      <c r="CG69" s="444">
        <v>0</v>
      </c>
      <c r="CH69" s="905"/>
      <c r="CI69" s="905"/>
      <c r="CJ69" s="905"/>
      <c r="CK69" s="905"/>
      <c r="CL69" s="905"/>
      <c r="CM69" s="905"/>
      <c r="CN69" s="905"/>
      <c r="CO69" s="905"/>
      <c r="CP69" s="905"/>
      <c r="CQ69" s="905"/>
      <c r="CR69" s="905"/>
      <c r="CS69" s="905"/>
      <c r="CT69" s="905"/>
      <c r="CU69" s="905"/>
      <c r="CV69" s="905"/>
      <c r="CW69" s="905"/>
      <c r="CX69" s="905"/>
      <c r="CY69" s="905"/>
      <c r="CZ69" s="905"/>
    </row>
    <row r="70" s="133" customFormat="true" ht="15" customHeight="true" x14ac:dyDescent="0.2">
      <c r="A70" s="1121"/>
      <c r="B70" s="296" t="s">
        <v>184</v>
      </c>
      <c r="C70" s="359">
        <v>0.39398718939692728</v>
      </c>
      <c r="D70" s="360">
        <v>0.89894613406224888</v>
      </c>
      <c r="E70" s="360">
        <v>3.0943312281484148</v>
      </c>
      <c r="F70" s="360">
        <v>3.9765007513374315</v>
      </c>
      <c r="G70" s="361">
        <v>2.5981097551988186</v>
      </c>
      <c r="H70" s="362">
        <v>1.637573138178092</v>
      </c>
      <c r="I70" s="360">
        <v>2.9141517730090469</v>
      </c>
      <c r="J70" s="360">
        <v>4.1084984712481045</v>
      </c>
      <c r="K70" s="360">
        <v>4.3109183344426514</v>
      </c>
      <c r="L70" s="363">
        <v>2.8481126228005333</v>
      </c>
      <c r="M70" s="364">
        <v>0</v>
      </c>
      <c r="N70" s="360">
        <v>2.6271507686281621E-2</v>
      </c>
      <c r="O70" s="360">
        <v>0.10550094761719694</v>
      </c>
      <c r="P70" s="360">
        <v>0.37571603970247675</v>
      </c>
      <c r="Q70" s="361">
        <v>0.41930371207205336</v>
      </c>
      <c r="R70" s="364">
        <v>0</v>
      </c>
      <c r="S70" s="360">
        <v>0.18047906614463169</v>
      </c>
      <c r="T70" s="360">
        <v>0</v>
      </c>
      <c r="U70" s="360">
        <v>0</v>
      </c>
      <c r="V70" s="360">
        <v>0.21437288885700329</v>
      </c>
      <c r="W70" s="360">
        <v>0</v>
      </c>
      <c r="X70" s="360">
        <v>21.206481134596828</v>
      </c>
      <c r="Y70" s="365">
        <v>0</v>
      </c>
      <c r="Z70" s="365">
        <v>0</v>
      </c>
      <c r="AA70" s="365">
        <v>8.0000162330978813E-2</v>
      </c>
      <c r="AB70" s="365">
        <v>0.24714715810550231</v>
      </c>
      <c r="AC70" s="365">
        <v>0</v>
      </c>
      <c r="AD70" s="365">
        <v>0</v>
      </c>
      <c r="AE70" s="365">
        <v>0.37714879631709969</v>
      </c>
      <c r="AF70" s="365">
        <v>0.34290371900712813</v>
      </c>
      <c r="AG70" s="365">
        <v>0</v>
      </c>
      <c r="AH70" s="866"/>
      <c r="AI70" s="866"/>
      <c r="AJ70" s="866"/>
      <c r="AK70" s="866"/>
      <c r="AL70" s="866"/>
      <c r="AM70" s="866"/>
      <c r="AN70" s="866"/>
      <c r="AO70" s="866"/>
      <c r="AP70" s="866"/>
      <c r="AQ70" s="866"/>
      <c r="AR70" s="866"/>
      <c r="AS70" s="866"/>
      <c r="AT70" s="866"/>
      <c r="AU70" s="866"/>
      <c r="AV70" s="866"/>
      <c r="AW70" s="866"/>
      <c r="AX70" s="866"/>
      <c r="AY70" s="866"/>
      <c r="AZ70" s="242"/>
      <c r="BA70" s="1098"/>
      <c r="BB70" s="171" t="s">
        <v>184</v>
      </c>
      <c r="BC70" s="493">
        <v>31.21896441976488</v>
      </c>
      <c r="BD70" s="443">
        <v>51.831208179462116</v>
      </c>
      <c r="BE70" s="443">
        <v>173.81342479033054</v>
      </c>
      <c r="BF70" s="443">
        <v>247.95921202480349</v>
      </c>
      <c r="BG70" s="494">
        <v>179.29397024885716</v>
      </c>
      <c r="BH70" s="501">
        <v>57.371581532377505</v>
      </c>
      <c r="BI70" s="443">
        <v>102.03622930955521</v>
      </c>
      <c r="BJ70" s="443">
        <v>165.39975643692821</v>
      </c>
      <c r="BK70" s="443">
        <v>196.6180755940824</v>
      </c>
      <c r="BL70" s="494">
        <v>138.79121055089652</v>
      </c>
      <c r="BM70" s="501">
        <v>0</v>
      </c>
      <c r="BN70" s="443">
        <v>0.52884372462717055</v>
      </c>
      <c r="BO70" s="443">
        <v>2.5476302570949869</v>
      </c>
      <c r="BP70" s="443">
        <v>9.4942821934665123</v>
      </c>
      <c r="BQ70" s="494">
        <v>11.32917006418965</v>
      </c>
      <c r="BR70" s="501">
        <v>0</v>
      </c>
      <c r="BS70" s="443">
        <v>5.4708494845878866</v>
      </c>
      <c r="BT70" s="443">
        <v>0</v>
      </c>
      <c r="BU70" s="443">
        <v>0</v>
      </c>
      <c r="BV70" s="443">
        <v>4.7267446590766173</v>
      </c>
      <c r="BW70" s="443">
        <v>0</v>
      </c>
      <c r="BX70" s="443">
        <v>651.31956826269288</v>
      </c>
      <c r="BY70" s="444">
        <v>0</v>
      </c>
      <c r="BZ70" s="444">
        <v>0</v>
      </c>
      <c r="CA70" s="444">
        <v>1.1001974563818577</v>
      </c>
      <c r="CB70" s="444">
        <v>6.2745698027329668</v>
      </c>
      <c r="CC70" s="444">
        <v>0</v>
      </c>
      <c r="CD70" s="444">
        <v>0</v>
      </c>
      <c r="CE70" s="444">
        <v>6.0483300416667607</v>
      </c>
      <c r="CF70" s="444">
        <v>9.1765199560793249</v>
      </c>
      <c r="CG70" s="444">
        <v>0</v>
      </c>
      <c r="CH70" s="905"/>
      <c r="CI70" s="905"/>
      <c r="CJ70" s="905"/>
      <c r="CK70" s="905"/>
      <c r="CL70" s="905"/>
      <c r="CM70" s="905"/>
      <c r="CN70" s="905"/>
      <c r="CO70" s="905"/>
      <c r="CP70" s="905"/>
      <c r="CQ70" s="905"/>
      <c r="CR70" s="905"/>
      <c r="CS70" s="905"/>
      <c r="CT70" s="905"/>
      <c r="CU70" s="905"/>
      <c r="CV70" s="905"/>
      <c r="CW70" s="905"/>
      <c r="CX70" s="905"/>
      <c r="CY70" s="905"/>
      <c r="CZ70" s="905"/>
    </row>
    <row r="71" s="133" customFormat="true" ht="15" customHeight="true" x14ac:dyDescent="0.2">
      <c r="A71" s="1121"/>
      <c r="B71" s="296" t="s">
        <v>185</v>
      </c>
      <c r="C71" s="359">
        <v>0.61906901438934003</v>
      </c>
      <c r="D71" s="360">
        <v>0.61774520641677555</v>
      </c>
      <c r="E71" s="360">
        <v>0.2318144387013043</v>
      </c>
      <c r="F71" s="360">
        <v>0.18426545404880509</v>
      </c>
      <c r="G71" s="361">
        <v>0.12354706393483761</v>
      </c>
      <c r="H71" s="362">
        <v>0.51071187149066566</v>
      </c>
      <c r="I71" s="360">
        <v>0.19570401546072116</v>
      </c>
      <c r="J71" s="360">
        <v>0</v>
      </c>
      <c r="K71" s="360">
        <v>0</v>
      </c>
      <c r="L71" s="363">
        <v>0</v>
      </c>
      <c r="M71" s="364">
        <v>1.3244364910651318</v>
      </c>
      <c r="N71" s="360">
        <v>1.0792127387743844</v>
      </c>
      <c r="O71" s="360">
        <v>0.90831892253635749</v>
      </c>
      <c r="P71" s="360">
        <v>2.0450672361733042E-2</v>
      </c>
      <c r="Q71" s="361">
        <v>0.66752327103737141</v>
      </c>
      <c r="R71" s="364">
        <v>2.5325851860297224</v>
      </c>
      <c r="S71" s="360">
        <v>0</v>
      </c>
      <c r="T71" s="360">
        <v>0</v>
      </c>
      <c r="U71" s="360">
        <v>0</v>
      </c>
      <c r="V71" s="360">
        <v>1.7450725538587952</v>
      </c>
      <c r="W71" s="360">
        <v>0.95013355503133468</v>
      </c>
      <c r="X71" s="360">
        <v>0.10516311311518592</v>
      </c>
      <c r="Y71" s="365">
        <v>0</v>
      </c>
      <c r="Z71" s="365">
        <v>0</v>
      </c>
      <c r="AA71" s="365">
        <v>0</v>
      </c>
      <c r="AB71" s="365">
        <v>0</v>
      </c>
      <c r="AC71" s="365">
        <v>0</v>
      </c>
      <c r="AD71" s="365">
        <v>1.6415266719164101</v>
      </c>
      <c r="AE71" s="365">
        <v>0</v>
      </c>
      <c r="AF71" s="365">
        <v>0.14020869836553371</v>
      </c>
      <c r="AG71" s="365">
        <v>0</v>
      </c>
      <c r="AH71" s="866"/>
      <c r="AI71" s="866"/>
      <c r="AJ71" s="866"/>
      <c r="AK71" s="866"/>
      <c r="AL71" s="866"/>
      <c r="AM71" s="866"/>
      <c r="AN71" s="866"/>
      <c r="AO71" s="866"/>
      <c r="AP71" s="866"/>
      <c r="AQ71" s="866"/>
      <c r="AR71" s="866"/>
      <c r="AS71" s="866"/>
      <c r="AT71" s="866"/>
      <c r="AU71" s="866"/>
      <c r="AV71" s="866"/>
      <c r="AW71" s="866"/>
      <c r="AX71" s="866"/>
      <c r="AY71" s="866"/>
      <c r="AZ71" s="242"/>
      <c r="BA71" s="1098"/>
      <c r="BB71" s="171" t="s">
        <v>185</v>
      </c>
      <c r="BC71" s="493">
        <v>49.054116615270964</v>
      </c>
      <c r="BD71" s="443">
        <v>35.617796420086187</v>
      </c>
      <c r="BE71" s="443">
        <v>13.02137959245948</v>
      </c>
      <c r="BF71" s="443">
        <v>11.490081266542488</v>
      </c>
      <c r="BG71" s="494">
        <v>8.5259075607340229</v>
      </c>
      <c r="BH71" s="501">
        <v>17.89254299040249</v>
      </c>
      <c r="BI71" s="443">
        <v>6.8523883976474309</v>
      </c>
      <c r="BJ71" s="443">
        <v>0</v>
      </c>
      <c r="BK71" s="443">
        <v>0</v>
      </c>
      <c r="BL71" s="494">
        <v>0</v>
      </c>
      <c r="BM71" s="501">
        <v>30.753238953853522</v>
      </c>
      <c r="BN71" s="443">
        <v>21.724481565881348</v>
      </c>
      <c r="BO71" s="443">
        <v>21.934028294626842</v>
      </c>
      <c r="BP71" s="443">
        <v>0.51678510878102346</v>
      </c>
      <c r="BQ71" s="494">
        <v>18.03581614390049</v>
      </c>
      <c r="BR71" s="501">
        <v>33.435251708321957</v>
      </c>
      <c r="BS71" s="443">
        <v>0</v>
      </c>
      <c r="BT71" s="443">
        <v>0</v>
      </c>
      <c r="BU71" s="443">
        <v>0</v>
      </c>
      <c r="BV71" s="443">
        <v>38.477404571225406</v>
      </c>
      <c r="BW71" s="443">
        <v>12.882630199935219</v>
      </c>
      <c r="BX71" s="443">
        <v>3.2298990575857198</v>
      </c>
      <c r="BY71" s="444">
        <v>0</v>
      </c>
      <c r="BZ71" s="444">
        <v>0</v>
      </c>
      <c r="CA71" s="444">
        <v>0</v>
      </c>
      <c r="CB71" s="444">
        <v>0</v>
      </c>
      <c r="CC71" s="444">
        <v>0</v>
      </c>
      <c r="CD71" s="444">
        <v>25.931940874933922</v>
      </c>
      <c r="CE71" s="444">
        <v>0</v>
      </c>
      <c r="CF71" s="444">
        <v>3.7521550430909172</v>
      </c>
      <c r="CG71" s="444">
        <v>0</v>
      </c>
      <c r="CH71" s="905"/>
      <c r="CI71" s="905"/>
      <c r="CJ71" s="905"/>
      <c r="CK71" s="905"/>
      <c r="CL71" s="905"/>
      <c r="CM71" s="905"/>
      <c r="CN71" s="905"/>
      <c r="CO71" s="905"/>
      <c r="CP71" s="905"/>
      <c r="CQ71" s="905"/>
      <c r="CR71" s="905"/>
      <c r="CS71" s="905"/>
      <c r="CT71" s="905"/>
      <c r="CU71" s="905"/>
      <c r="CV71" s="905"/>
      <c r="CW71" s="905"/>
      <c r="CX71" s="905"/>
      <c r="CY71" s="905"/>
      <c r="CZ71" s="905"/>
    </row>
    <row r="72" s="133" customFormat="true" ht="15" customHeight="true" x14ac:dyDescent="0.2">
      <c r="A72" s="1121"/>
      <c r="B72" s="296" t="s">
        <v>186</v>
      </c>
      <c r="C72" s="359">
        <v>0.44438652037317855</v>
      </c>
      <c r="D72" s="360">
        <v>0.68347479152311064</v>
      </c>
      <c r="E72" s="360">
        <v>0.25736465622663512</v>
      </c>
      <c r="F72" s="360">
        <v>0.19534136523242451</v>
      </c>
      <c r="G72" s="361">
        <v>0.1163332686524142</v>
      </c>
      <c r="H72" s="362">
        <v>0.52751162135896745</v>
      </c>
      <c r="I72" s="360">
        <v>0.41222857164207283</v>
      </c>
      <c r="J72" s="360">
        <v>0.17343896693798036</v>
      </c>
      <c r="K72" s="360">
        <v>0.15466438432836263</v>
      </c>
      <c r="L72" s="363">
        <v>0.15227745300163703</v>
      </c>
      <c r="M72" s="364">
        <v>0</v>
      </c>
      <c r="N72" s="360">
        <v>1.2034178605456902</v>
      </c>
      <c r="O72" s="360">
        <v>0.28944449532235356</v>
      </c>
      <c r="P72" s="360">
        <v>0.74779485914134991</v>
      </c>
      <c r="Q72" s="361">
        <v>0.17775337683924192</v>
      </c>
      <c r="R72" s="364">
        <v>0</v>
      </c>
      <c r="S72" s="360">
        <v>0.14273669373831754</v>
      </c>
      <c r="T72" s="360">
        <v>0</v>
      </c>
      <c r="U72" s="360">
        <v>2.6318162928427653</v>
      </c>
      <c r="V72" s="360">
        <v>0.29282130701838527</v>
      </c>
      <c r="W72" s="360">
        <v>3.8037202820302674</v>
      </c>
      <c r="X72" s="360">
        <v>0</v>
      </c>
      <c r="Y72" s="365">
        <v>0</v>
      </c>
      <c r="Z72" s="365">
        <v>0</v>
      </c>
      <c r="AA72" s="365">
        <v>0.46727716295830257</v>
      </c>
      <c r="AB72" s="365">
        <v>0</v>
      </c>
      <c r="AC72" s="365">
        <v>0.35423948629384244</v>
      </c>
      <c r="AD72" s="365">
        <v>0</v>
      </c>
      <c r="AE72" s="365">
        <v>0.26046467959588798</v>
      </c>
      <c r="AF72" s="365">
        <v>0</v>
      </c>
      <c r="AG72" s="365">
        <v>0</v>
      </c>
      <c r="AH72" s="866"/>
      <c r="AI72" s="866"/>
      <c r="AJ72" s="866"/>
      <c r="AK72" s="866"/>
      <c r="AL72" s="866"/>
      <c r="AM72" s="866"/>
      <c r="AN72" s="866"/>
      <c r="AO72" s="866"/>
      <c r="AP72" s="866"/>
      <c r="AQ72" s="866"/>
      <c r="AR72" s="866"/>
      <c r="AS72" s="866"/>
      <c r="AT72" s="866"/>
      <c r="AU72" s="866"/>
      <c r="AV72" s="866"/>
      <c r="AW72" s="866"/>
      <c r="AX72" s="866"/>
      <c r="AY72" s="866"/>
      <c r="AZ72" s="242"/>
      <c r="BA72" s="1098"/>
      <c r="BB72" s="171" t="s">
        <v>186</v>
      </c>
      <c r="BC72" s="493">
        <v>35.212533152128884</v>
      </c>
      <c r="BD72" s="443">
        <v>39.407616165793236</v>
      </c>
      <c r="BE72" s="443">
        <v>14.456575272811083</v>
      </c>
      <c r="BF72" s="443">
        <v>12.180732263810192</v>
      </c>
      <c r="BG72" s="494">
        <v>8.0280879462392569</v>
      </c>
      <c r="BH72" s="501">
        <v>18.481114087975051</v>
      </c>
      <c r="BI72" s="443">
        <v>14.433788059222808</v>
      </c>
      <c r="BJ72" s="443">
        <v>6.9822985426351538</v>
      </c>
      <c r="BK72" s="443">
        <v>7.0541381790100246</v>
      </c>
      <c r="BL72" s="494">
        <v>7.4206237044526526</v>
      </c>
      <c r="BM72" s="501">
        <v>0</v>
      </c>
      <c r="BN72" s="443">
        <v>24.2247225113071</v>
      </c>
      <c r="BO72" s="443">
        <v>6.989487494542832</v>
      </c>
      <c r="BP72" s="443">
        <v>18.896652432336161</v>
      </c>
      <c r="BQ72" s="494">
        <v>4.8027197893008617</v>
      </c>
      <c r="BR72" s="501">
        <v>0</v>
      </c>
      <c r="BS72" s="443">
        <v>4.3267675528876346</v>
      </c>
      <c r="BT72" s="443">
        <v>0</v>
      </c>
      <c r="BU72" s="443">
        <v>32.3227533078392</v>
      </c>
      <c r="BV72" s="443">
        <v>6.4564673098016643</v>
      </c>
      <c r="BW72" s="443">
        <v>51.57371983960001</v>
      </c>
      <c r="BX72" s="443">
        <v>0</v>
      </c>
      <c r="BY72" s="444">
        <v>0</v>
      </c>
      <c r="BZ72" s="444">
        <v>0</v>
      </c>
      <c r="CA72" s="444">
        <v>6.4262012867563802</v>
      </c>
      <c r="CB72" s="444">
        <v>0</v>
      </c>
      <c r="CC72" s="444">
        <v>4.0025670317810693</v>
      </c>
      <c r="CD72" s="444">
        <v>0</v>
      </c>
      <c r="CE72" s="444">
        <v>4.1770684721166909</v>
      </c>
      <c r="CF72" s="444">
        <v>0</v>
      </c>
      <c r="CG72" s="444">
        <v>0</v>
      </c>
      <c r="CH72" s="905"/>
      <c r="CI72" s="905"/>
      <c r="CJ72" s="905"/>
      <c r="CK72" s="905"/>
      <c r="CL72" s="905"/>
      <c r="CM72" s="905"/>
      <c r="CN72" s="905"/>
      <c r="CO72" s="905"/>
      <c r="CP72" s="905"/>
      <c r="CQ72" s="905"/>
      <c r="CR72" s="905"/>
      <c r="CS72" s="905"/>
      <c r="CT72" s="905"/>
      <c r="CU72" s="905"/>
      <c r="CV72" s="905"/>
      <c r="CW72" s="905"/>
      <c r="CX72" s="905"/>
      <c r="CY72" s="905"/>
      <c r="CZ72" s="905"/>
    </row>
    <row r="73" s="133" customFormat="true" ht="15" customHeight="true" x14ac:dyDescent="0.2">
      <c r="A73" s="1121"/>
      <c r="B73" s="296" t="s">
        <v>187</v>
      </c>
      <c r="C73" s="359">
        <v>0.4190921559485471</v>
      </c>
      <c r="D73" s="360">
        <v>0.14546363146044175</v>
      </c>
      <c r="E73" s="360">
        <v>3.257773263841357E-2</v>
      </c>
      <c r="F73" s="360">
        <v>7.3542671155323106E-2</v>
      </c>
      <c r="G73" s="361">
        <v>0.26745073847692841</v>
      </c>
      <c r="H73" s="362">
        <v>0.13082251164582526</v>
      </c>
      <c r="I73" s="360">
        <v>5.2263096452287147E-2</v>
      </c>
      <c r="J73" s="360">
        <v>2.0459368506787819E-2</v>
      </c>
      <c r="K73" s="360">
        <v>5.3542146281266113E-2</v>
      </c>
      <c r="L73" s="363">
        <v>0.37874524306913376</v>
      </c>
      <c r="M73" s="364">
        <v>5.6854894821914609E-2</v>
      </c>
      <c r="N73" s="360">
        <v>0.26042278865141982</v>
      </c>
      <c r="O73" s="360">
        <v>0.21013009915544639</v>
      </c>
      <c r="P73" s="360">
        <v>0.81817319142228639</v>
      </c>
      <c r="Q73" s="361">
        <v>0.22282252780280776</v>
      </c>
      <c r="R73" s="364">
        <v>0.83632857343784228</v>
      </c>
      <c r="S73" s="360">
        <v>0.15448673645724595</v>
      </c>
      <c r="T73" s="360">
        <v>0</v>
      </c>
      <c r="U73" s="360">
        <v>0</v>
      </c>
      <c r="V73" s="360">
        <v>0.2447786601127469</v>
      </c>
      <c r="W73" s="360">
        <v>0</v>
      </c>
      <c r="X73" s="360">
        <v>0</v>
      </c>
      <c r="Y73" s="365">
        <v>0</v>
      </c>
      <c r="Z73" s="365">
        <v>0.25843482565159681</v>
      </c>
      <c r="AA73" s="365">
        <v>1.7869799288353034</v>
      </c>
      <c r="AB73" s="365">
        <v>0.20251609918453739</v>
      </c>
      <c r="AC73" s="365">
        <v>5.5428939367575501E-2</v>
      </c>
      <c r="AD73" s="365">
        <v>0</v>
      </c>
      <c r="AE73" s="365">
        <v>6.0702737765478756E-2</v>
      </c>
      <c r="AF73" s="365">
        <v>4.7401593701200506E-2</v>
      </c>
      <c r="AG73" s="365">
        <v>0</v>
      </c>
      <c r="AH73" s="866"/>
      <c r="AI73" s="866"/>
      <c r="AJ73" s="866"/>
      <c r="AK73" s="866"/>
      <c r="AL73" s="866"/>
      <c r="AM73" s="866"/>
      <c r="AN73" s="866"/>
      <c r="AO73" s="866"/>
      <c r="AP73" s="866"/>
      <c r="AQ73" s="866"/>
      <c r="AR73" s="866"/>
      <c r="AS73" s="866"/>
      <c r="AT73" s="866"/>
      <c r="AU73" s="866"/>
      <c r="AV73" s="866"/>
      <c r="AW73" s="866"/>
      <c r="AX73" s="866"/>
      <c r="AY73" s="866"/>
      <c r="AZ73" s="242"/>
      <c r="BA73" s="1098"/>
      <c r="BB73" s="171" t="s">
        <v>187</v>
      </c>
      <c r="BC73" s="493">
        <v>33.208244981739718</v>
      </c>
      <c r="BD73" s="443">
        <v>8.387105165796978</v>
      </c>
      <c r="BE73" s="443">
        <v>1.8299421956758932</v>
      </c>
      <c r="BF73" s="443">
        <v>4.5858366262699484</v>
      </c>
      <c r="BG73" s="494">
        <v>18.456612408911788</v>
      </c>
      <c r="BH73" s="501">
        <v>4.5833033152395419</v>
      </c>
      <c r="BI73" s="443">
        <v>1.8299421956758932</v>
      </c>
      <c r="BJ73" s="443">
        <v>0.82365238579438027</v>
      </c>
      <c r="BK73" s="443">
        <v>2.442021153796794</v>
      </c>
      <c r="BL73" s="494">
        <v>18.456612408911788</v>
      </c>
      <c r="BM73" s="501">
        <v>1.3201630866787741</v>
      </c>
      <c r="BN73" s="443">
        <v>5.2422936350975808</v>
      </c>
      <c r="BO73" s="443">
        <v>5.0742084372285214</v>
      </c>
      <c r="BP73" s="443">
        <v>20.67510125105014</v>
      </c>
      <c r="BQ73" s="494">
        <v>6.0204435089209092</v>
      </c>
      <c r="BR73" s="501">
        <v>11.041230327810938</v>
      </c>
      <c r="BS73" s="443">
        <v>4.6829457874382303</v>
      </c>
      <c r="BT73" s="443">
        <v>0</v>
      </c>
      <c r="BU73" s="443">
        <v>0</v>
      </c>
      <c r="BV73" s="443">
        <v>5.3971667336891382</v>
      </c>
      <c r="BW73" s="443">
        <v>0</v>
      </c>
      <c r="BX73" s="443">
        <v>0</v>
      </c>
      <c r="BY73" s="444">
        <v>0</v>
      </c>
      <c r="BZ73" s="444">
        <v>12.761279731142668</v>
      </c>
      <c r="CA73" s="444">
        <v>24.575334787148542</v>
      </c>
      <c r="CB73" s="444">
        <v>5.1414768846669681</v>
      </c>
      <c r="CC73" s="444">
        <v>0.6262939449252074</v>
      </c>
      <c r="CD73" s="444">
        <v>0</v>
      </c>
      <c r="CE73" s="444">
        <v>0.97348896781224648</v>
      </c>
      <c r="CF73" s="444">
        <v>1.2685242137603887</v>
      </c>
      <c r="CG73" s="444">
        <v>0</v>
      </c>
      <c r="CH73" s="905"/>
      <c r="CI73" s="905"/>
      <c r="CJ73" s="905"/>
      <c r="CK73" s="905"/>
      <c r="CL73" s="905"/>
      <c r="CM73" s="905"/>
      <c r="CN73" s="905"/>
      <c r="CO73" s="905"/>
      <c r="CP73" s="905"/>
      <c r="CQ73" s="905"/>
      <c r="CR73" s="905"/>
      <c r="CS73" s="905"/>
      <c r="CT73" s="905"/>
      <c r="CU73" s="905"/>
      <c r="CV73" s="905"/>
      <c r="CW73" s="905"/>
      <c r="CX73" s="905"/>
      <c r="CY73" s="905"/>
      <c r="CZ73" s="905"/>
    </row>
    <row r="74" s="133" customFormat="true" ht="15" customHeight="true" x14ac:dyDescent="0.2">
      <c r="A74" s="1122"/>
      <c r="B74" s="296" t="s">
        <v>188</v>
      </c>
      <c r="C74" s="359">
        <v>0</v>
      </c>
      <c r="D74" s="360">
        <v>8.6364313457685284E-3</v>
      </c>
      <c r="E74" s="360">
        <v>7.8810754195242971E-2</v>
      </c>
      <c r="F74" s="360">
        <v>3.4441899917190121E-2</v>
      </c>
      <c r="G74" s="361">
        <v>0</v>
      </c>
      <c r="H74" s="362">
        <v>1.4213331066221434E-2</v>
      </c>
      <c r="I74" s="360">
        <v>0.12643280285033531</v>
      </c>
      <c r="J74" s="360">
        <v>0</v>
      </c>
      <c r="K74" s="360">
        <v>0</v>
      </c>
      <c r="L74" s="363">
        <v>0</v>
      </c>
      <c r="M74" s="364">
        <v>9.2492507695941625E-2</v>
      </c>
      <c r="N74" s="360">
        <v>0</v>
      </c>
      <c r="O74" s="360">
        <v>0</v>
      </c>
      <c r="P74" s="360">
        <v>0</v>
      </c>
      <c r="Q74" s="361">
        <v>0</v>
      </c>
      <c r="R74" s="364">
        <v>0</v>
      </c>
      <c r="S74" s="360">
        <v>0.14604075478528036</v>
      </c>
      <c r="T74" s="360">
        <v>0.14668793631383734</v>
      </c>
      <c r="U74" s="360">
        <v>0</v>
      </c>
      <c r="V74" s="360">
        <v>0</v>
      </c>
      <c r="W74" s="360">
        <v>0</v>
      </c>
      <c r="X74" s="360">
        <v>0</v>
      </c>
      <c r="Y74" s="365">
        <v>0</v>
      </c>
      <c r="Z74" s="365">
        <v>0</v>
      </c>
      <c r="AA74" s="365">
        <v>0</v>
      </c>
      <c r="AB74" s="365">
        <v>0</v>
      </c>
      <c r="AC74" s="365">
        <v>0</v>
      </c>
      <c r="AD74" s="365">
        <v>0</v>
      </c>
      <c r="AE74" s="365">
        <v>0</v>
      </c>
      <c r="AF74" s="365">
        <v>0</v>
      </c>
      <c r="AG74" s="365">
        <v>1.8512089206161507E-2</v>
      </c>
      <c r="AH74" s="866"/>
      <c r="AI74" s="866"/>
      <c r="AJ74" s="866"/>
      <c r="AK74" s="866"/>
      <c r="AL74" s="866"/>
      <c r="AM74" s="866"/>
      <c r="AN74" s="866"/>
      <c r="AO74" s="866"/>
      <c r="AP74" s="866"/>
      <c r="AQ74" s="866"/>
      <c r="AR74" s="866"/>
      <c r="AS74" s="866"/>
      <c r="AT74" s="866"/>
      <c r="AU74" s="866"/>
      <c r="AV74" s="866"/>
      <c r="AW74" s="866"/>
      <c r="AX74" s="866"/>
      <c r="AY74" s="866"/>
      <c r="AZ74" s="242"/>
      <c r="BA74" s="1099"/>
      <c r="BB74" s="171" t="s">
        <v>188</v>
      </c>
      <c r="BC74" s="493">
        <v>0</v>
      </c>
      <c r="BD74" s="443">
        <v>0.49795716789763</v>
      </c>
      <c r="BE74" s="443">
        <v>4.4269233275265485</v>
      </c>
      <c r="BF74" s="443">
        <v>2.147663711928447</v>
      </c>
      <c r="BG74" s="494">
        <v>0</v>
      </c>
      <c r="BH74" s="501">
        <v>0.49795716789763</v>
      </c>
      <c r="BI74" s="443">
        <v>4.4269233275265485</v>
      </c>
      <c r="BJ74" s="443">
        <v>0</v>
      </c>
      <c r="BK74" s="443">
        <v>0</v>
      </c>
      <c r="BL74" s="494">
        <v>0</v>
      </c>
      <c r="BM74" s="501">
        <v>2.147663711928447</v>
      </c>
      <c r="BN74" s="443">
        <v>0</v>
      </c>
      <c r="BO74" s="443">
        <v>0</v>
      </c>
      <c r="BP74" s="443">
        <v>0</v>
      </c>
      <c r="BQ74" s="494">
        <v>0</v>
      </c>
      <c r="BR74" s="501">
        <v>0</v>
      </c>
      <c r="BS74" s="443">
        <v>4.4269233275265485</v>
      </c>
      <c r="BT74" s="443">
        <v>2.147663711928447</v>
      </c>
      <c r="BU74" s="443">
        <v>0</v>
      </c>
      <c r="BV74" s="443">
        <v>0</v>
      </c>
      <c r="BW74" s="443">
        <v>0</v>
      </c>
      <c r="BX74" s="443">
        <v>0</v>
      </c>
      <c r="BY74" s="444">
        <v>0</v>
      </c>
      <c r="BZ74" s="444">
        <v>0</v>
      </c>
      <c r="CA74" s="444">
        <v>0</v>
      </c>
      <c r="CB74" s="444">
        <v>0</v>
      </c>
      <c r="CC74" s="444">
        <v>0</v>
      </c>
      <c r="CD74" s="444">
        <v>0</v>
      </c>
      <c r="CE74" s="444">
        <v>0</v>
      </c>
      <c r="CF74" s="444">
        <v>0</v>
      </c>
      <c r="CG74" s="444">
        <v>0.49795716789763</v>
      </c>
      <c r="CH74" s="905"/>
      <c r="CI74" s="905"/>
      <c r="CJ74" s="905"/>
      <c r="CK74" s="905"/>
      <c r="CL74" s="905"/>
      <c r="CM74" s="905"/>
      <c r="CN74" s="905"/>
      <c r="CO74" s="905"/>
      <c r="CP74" s="905"/>
      <c r="CQ74" s="905"/>
      <c r="CR74" s="905"/>
      <c r="CS74" s="905"/>
      <c r="CT74" s="905"/>
      <c r="CU74" s="905"/>
      <c r="CV74" s="905"/>
      <c r="CW74" s="905"/>
      <c r="CX74" s="905"/>
      <c r="CY74" s="905"/>
      <c r="CZ74" s="905"/>
    </row>
    <row r="75" s="133" customFormat="true" ht="15" customHeight="true" x14ac:dyDescent="0.2">
      <c r="A75" s="277"/>
      <c r="B75" s="296"/>
      <c r="C75" s="359"/>
      <c r="D75" s="360"/>
      <c r="E75" s="360"/>
      <c r="F75" s="360"/>
      <c r="G75" s="361"/>
      <c r="H75" s="362"/>
      <c r="I75" s="360"/>
      <c r="J75" s="360"/>
      <c r="K75" s="360"/>
      <c r="L75" s="363"/>
      <c r="M75" s="364"/>
      <c r="N75" s="360"/>
      <c r="O75" s="360"/>
      <c r="P75" s="360"/>
      <c r="Q75" s="361"/>
      <c r="R75" s="364"/>
      <c r="S75" s="360"/>
      <c r="T75" s="360"/>
      <c r="U75" s="360"/>
      <c r="V75" s="360"/>
      <c r="W75" s="360"/>
      <c r="X75" s="360"/>
      <c r="Y75" s="365"/>
      <c r="Z75" s="365"/>
      <c r="AA75" s="365"/>
      <c r="AB75" s="365"/>
      <c r="AC75" s="365"/>
      <c r="AD75" s="365"/>
      <c r="AE75" s="365"/>
      <c r="AF75" s="365"/>
      <c r="AG75" s="365"/>
      <c r="AH75" s="866"/>
      <c r="AI75" s="866"/>
      <c r="AJ75" s="866"/>
      <c r="AK75" s="866"/>
      <c r="AL75" s="866"/>
      <c r="AM75" s="866"/>
      <c r="AN75" s="866"/>
      <c r="AO75" s="866"/>
      <c r="AP75" s="866"/>
      <c r="AQ75" s="866"/>
      <c r="AR75" s="866"/>
      <c r="AS75" s="866"/>
      <c r="AT75" s="866"/>
      <c r="AU75" s="866"/>
      <c r="AV75" s="866"/>
      <c r="AW75" s="866"/>
      <c r="AX75" s="866"/>
      <c r="AY75" s="866"/>
      <c r="AZ75" s="242"/>
      <c r="BA75" s="269"/>
      <c r="BB75" s="171"/>
      <c r="BC75" s="493"/>
      <c r="BD75" s="443"/>
      <c r="BE75" s="443"/>
      <c r="BF75" s="443"/>
      <c r="BG75" s="494"/>
      <c r="BH75" s="501"/>
      <c r="BI75" s="443"/>
      <c r="BJ75" s="443"/>
      <c r="BK75" s="443"/>
      <c r="BL75" s="494"/>
      <c r="BM75" s="501"/>
      <c r="BN75" s="443"/>
      <c r="BO75" s="443"/>
      <c r="BP75" s="443"/>
      <c r="BQ75" s="494"/>
      <c r="BR75" s="501"/>
      <c r="BS75" s="443"/>
      <c r="BT75" s="443"/>
      <c r="BU75" s="443"/>
      <c r="BV75" s="443"/>
      <c r="BW75" s="443"/>
      <c r="BX75" s="443"/>
      <c r="BY75" s="444"/>
      <c r="BZ75" s="444"/>
      <c r="CA75" s="444"/>
      <c r="CB75" s="444"/>
      <c r="CC75" s="444"/>
      <c r="CD75" s="444"/>
      <c r="CE75" s="444"/>
      <c r="CF75" s="444"/>
      <c r="CG75" s="444"/>
      <c r="CH75" s="905"/>
      <c r="CI75" s="905"/>
      <c r="CJ75" s="905"/>
      <c r="CK75" s="905"/>
      <c r="CL75" s="905"/>
      <c r="CM75" s="905"/>
      <c r="CN75" s="905"/>
      <c r="CO75" s="905"/>
      <c r="CP75" s="905"/>
      <c r="CQ75" s="905"/>
      <c r="CR75" s="905"/>
      <c r="CS75" s="905"/>
      <c r="CT75" s="905"/>
      <c r="CU75" s="905"/>
      <c r="CV75" s="905"/>
      <c r="CW75" s="905"/>
      <c r="CX75" s="905"/>
      <c r="CY75" s="905"/>
      <c r="CZ75" s="905"/>
    </row>
    <row r="76" s="133" customFormat="true" ht="15" customHeight="true" x14ac:dyDescent="0.2">
      <c r="A76" s="277"/>
      <c r="B76" s="296"/>
      <c r="C76" s="359"/>
      <c r="D76" s="360"/>
      <c r="E76" s="360"/>
      <c r="F76" s="360"/>
      <c r="G76" s="361"/>
      <c r="H76" s="362"/>
      <c r="I76" s="360"/>
      <c r="J76" s="360"/>
      <c r="K76" s="360"/>
      <c r="L76" s="363"/>
      <c r="M76" s="364"/>
      <c r="N76" s="360"/>
      <c r="O76" s="360"/>
      <c r="P76" s="360"/>
      <c r="Q76" s="361"/>
      <c r="R76" s="364"/>
      <c r="S76" s="360"/>
      <c r="T76" s="360"/>
      <c r="U76" s="360"/>
      <c r="V76" s="360"/>
      <c r="W76" s="360"/>
      <c r="X76" s="360"/>
      <c r="Y76" s="365"/>
      <c r="Z76" s="365"/>
      <c r="AA76" s="365"/>
      <c r="AB76" s="365"/>
      <c r="AC76" s="365"/>
      <c r="AD76" s="365"/>
      <c r="AE76" s="365"/>
      <c r="AF76" s="365"/>
      <c r="AG76" s="365"/>
      <c r="AH76" s="866"/>
      <c r="AI76" s="866"/>
      <c r="AJ76" s="866"/>
      <c r="AK76" s="866"/>
      <c r="AL76" s="866"/>
      <c r="AM76" s="866"/>
      <c r="AN76" s="866"/>
      <c r="AO76" s="866"/>
      <c r="AP76" s="866"/>
      <c r="AQ76" s="866"/>
      <c r="AR76" s="866"/>
      <c r="AS76" s="866"/>
      <c r="AT76" s="866"/>
      <c r="AU76" s="866"/>
      <c r="AV76" s="866"/>
      <c r="AW76" s="866"/>
      <c r="AX76" s="866"/>
      <c r="AY76" s="866"/>
      <c r="AZ76" s="242"/>
      <c r="BA76" s="269"/>
      <c r="BB76" s="171"/>
      <c r="BC76" s="493"/>
      <c r="BD76" s="443"/>
      <c r="BE76" s="443"/>
      <c r="BF76" s="443"/>
      <c r="BG76" s="494"/>
      <c r="BH76" s="501"/>
      <c r="BI76" s="443"/>
      <c r="BJ76" s="443"/>
      <c r="BK76" s="443"/>
      <c r="BL76" s="494"/>
      <c r="BM76" s="501"/>
      <c r="BN76" s="443"/>
      <c r="BO76" s="443"/>
      <c r="BP76" s="443"/>
      <c r="BQ76" s="494"/>
      <c r="BR76" s="501"/>
      <c r="BS76" s="443"/>
      <c r="BT76" s="443"/>
      <c r="BU76" s="443"/>
      <c r="BV76" s="443"/>
      <c r="BW76" s="443"/>
      <c r="BX76" s="443"/>
      <c r="BY76" s="444"/>
      <c r="BZ76" s="444"/>
      <c r="CA76" s="444"/>
      <c r="CB76" s="444"/>
      <c r="CC76" s="444"/>
      <c r="CD76" s="444"/>
      <c r="CE76" s="444"/>
      <c r="CF76" s="444"/>
      <c r="CG76" s="444"/>
      <c r="CH76" s="905"/>
      <c r="CI76" s="905"/>
      <c r="CJ76" s="905"/>
      <c r="CK76" s="905"/>
      <c r="CL76" s="905"/>
      <c r="CM76" s="905"/>
      <c r="CN76" s="905"/>
      <c r="CO76" s="905"/>
      <c r="CP76" s="905"/>
      <c r="CQ76" s="905"/>
      <c r="CR76" s="905"/>
      <c r="CS76" s="905"/>
      <c r="CT76" s="905"/>
      <c r="CU76" s="905"/>
      <c r="CV76" s="905"/>
      <c r="CW76" s="905"/>
      <c r="CX76" s="905"/>
      <c r="CY76" s="905"/>
      <c r="CZ76" s="905"/>
    </row>
    <row r="77" s="133" customFormat="true" ht="15" customHeight="true" x14ac:dyDescent="0.2">
      <c r="A77" s="277"/>
      <c r="B77" s="296"/>
      <c r="C77" s="359"/>
      <c r="D77" s="360"/>
      <c r="E77" s="360"/>
      <c r="F77" s="360"/>
      <c r="G77" s="361"/>
      <c r="H77" s="362"/>
      <c r="I77" s="360"/>
      <c r="J77" s="360"/>
      <c r="K77" s="360"/>
      <c r="L77" s="363"/>
      <c r="M77" s="364"/>
      <c r="N77" s="360"/>
      <c r="O77" s="360"/>
      <c r="P77" s="360"/>
      <c r="Q77" s="361"/>
      <c r="R77" s="364"/>
      <c r="S77" s="360"/>
      <c r="T77" s="360"/>
      <c r="U77" s="360"/>
      <c r="V77" s="360"/>
      <c r="W77" s="360"/>
      <c r="X77" s="360"/>
      <c r="Y77" s="365"/>
      <c r="Z77" s="365"/>
      <c r="AA77" s="365"/>
      <c r="AB77" s="365"/>
      <c r="AC77" s="365"/>
      <c r="AD77" s="365"/>
      <c r="AE77" s="365"/>
      <c r="AF77" s="365"/>
      <c r="AG77" s="365"/>
      <c r="AH77" s="866"/>
      <c r="AI77" s="866"/>
      <c r="AJ77" s="866"/>
      <c r="AK77" s="866"/>
      <c r="AL77" s="866"/>
      <c r="AM77" s="866"/>
      <c r="AN77" s="866"/>
      <c r="AO77" s="866"/>
      <c r="AP77" s="866"/>
      <c r="AQ77" s="866"/>
      <c r="AR77" s="866"/>
      <c r="AS77" s="866"/>
      <c r="AT77" s="866"/>
      <c r="AU77" s="866"/>
      <c r="AV77" s="866"/>
      <c r="AW77" s="866"/>
      <c r="AX77" s="866"/>
      <c r="AY77" s="866"/>
      <c r="AZ77" s="242"/>
      <c r="BA77" s="269"/>
      <c r="BB77" s="171"/>
      <c r="BC77" s="493"/>
      <c r="BD77" s="443"/>
      <c r="BE77" s="443"/>
      <c r="BF77" s="443"/>
      <c r="BG77" s="494"/>
      <c r="BH77" s="501"/>
      <c r="BI77" s="443"/>
      <c r="BJ77" s="443"/>
      <c r="BK77" s="443"/>
      <c r="BL77" s="494"/>
      <c r="BM77" s="501"/>
      <c r="BN77" s="443"/>
      <c r="BO77" s="443"/>
      <c r="BP77" s="443"/>
      <c r="BQ77" s="494"/>
      <c r="BR77" s="501"/>
      <c r="BS77" s="443"/>
      <c r="BT77" s="443"/>
      <c r="BU77" s="443"/>
      <c r="BV77" s="443"/>
      <c r="BW77" s="443"/>
      <c r="BX77" s="443"/>
      <c r="BY77" s="444"/>
      <c r="BZ77" s="444"/>
      <c r="CA77" s="444"/>
      <c r="CB77" s="444"/>
      <c r="CC77" s="444"/>
      <c r="CD77" s="444"/>
      <c r="CE77" s="444"/>
      <c r="CF77" s="444"/>
      <c r="CG77" s="444"/>
      <c r="CH77" s="905"/>
      <c r="CI77" s="905"/>
      <c r="CJ77" s="905"/>
      <c r="CK77" s="905"/>
      <c r="CL77" s="905"/>
      <c r="CM77" s="905"/>
      <c r="CN77" s="905"/>
      <c r="CO77" s="905"/>
      <c r="CP77" s="905"/>
      <c r="CQ77" s="905"/>
      <c r="CR77" s="905"/>
      <c r="CS77" s="905"/>
      <c r="CT77" s="905"/>
      <c r="CU77" s="905"/>
      <c r="CV77" s="905"/>
      <c r="CW77" s="905"/>
      <c r="CX77" s="905"/>
      <c r="CY77" s="905"/>
      <c r="CZ77" s="905"/>
    </row>
    <row r="78" s="133" customFormat="true" ht="15" customHeight="true" x14ac:dyDescent="0.2">
      <c r="A78" s="277"/>
      <c r="B78" s="296"/>
      <c r="C78" s="359"/>
      <c r="D78" s="360"/>
      <c r="E78" s="360"/>
      <c r="F78" s="360"/>
      <c r="G78" s="361"/>
      <c r="H78" s="362"/>
      <c r="I78" s="360"/>
      <c r="J78" s="360"/>
      <c r="K78" s="360"/>
      <c r="L78" s="363"/>
      <c r="M78" s="364"/>
      <c r="N78" s="360"/>
      <c r="O78" s="360"/>
      <c r="P78" s="360"/>
      <c r="Q78" s="361"/>
      <c r="R78" s="364"/>
      <c r="S78" s="360"/>
      <c r="T78" s="360"/>
      <c r="U78" s="360"/>
      <c r="V78" s="360"/>
      <c r="W78" s="360"/>
      <c r="X78" s="360"/>
      <c r="Y78" s="365"/>
      <c r="Z78" s="365"/>
      <c r="AA78" s="365"/>
      <c r="AB78" s="365"/>
      <c r="AC78" s="365"/>
      <c r="AD78" s="365"/>
      <c r="AE78" s="365"/>
      <c r="AF78" s="365"/>
      <c r="AG78" s="365"/>
      <c r="AH78" s="866"/>
      <c r="AI78" s="866"/>
      <c r="AJ78" s="866"/>
      <c r="AK78" s="866"/>
      <c r="AL78" s="866"/>
      <c r="AM78" s="866"/>
      <c r="AN78" s="866"/>
      <c r="AO78" s="866"/>
      <c r="AP78" s="866"/>
      <c r="AQ78" s="866"/>
      <c r="AR78" s="866"/>
      <c r="AS78" s="866"/>
      <c r="AT78" s="866"/>
      <c r="AU78" s="866"/>
      <c r="AV78" s="866"/>
      <c r="AW78" s="866"/>
      <c r="AX78" s="866"/>
      <c r="AY78" s="866"/>
      <c r="AZ78" s="242"/>
      <c r="BA78" s="269"/>
      <c r="BB78" s="171"/>
      <c r="BC78" s="493"/>
      <c r="BD78" s="443"/>
      <c r="BE78" s="443"/>
      <c r="BF78" s="443"/>
      <c r="BG78" s="494"/>
      <c r="BH78" s="501"/>
      <c r="BI78" s="443"/>
      <c r="BJ78" s="443"/>
      <c r="BK78" s="443"/>
      <c r="BL78" s="494"/>
      <c r="BM78" s="501"/>
      <c r="BN78" s="443"/>
      <c r="BO78" s="443"/>
      <c r="BP78" s="443"/>
      <c r="BQ78" s="494"/>
      <c r="BR78" s="501"/>
      <c r="BS78" s="443"/>
      <c r="BT78" s="443"/>
      <c r="BU78" s="443"/>
      <c r="BV78" s="443"/>
      <c r="BW78" s="443"/>
      <c r="BX78" s="443"/>
      <c r="BY78" s="444"/>
      <c r="BZ78" s="444"/>
      <c r="CA78" s="444"/>
      <c r="CB78" s="444"/>
      <c r="CC78" s="444"/>
      <c r="CD78" s="444"/>
      <c r="CE78" s="444"/>
      <c r="CF78" s="444"/>
      <c r="CG78" s="444"/>
      <c r="CH78" s="905"/>
      <c r="CI78" s="905"/>
      <c r="CJ78" s="905"/>
      <c r="CK78" s="905"/>
      <c r="CL78" s="905"/>
      <c r="CM78" s="905"/>
      <c r="CN78" s="905"/>
      <c r="CO78" s="905"/>
      <c r="CP78" s="905"/>
      <c r="CQ78" s="905"/>
      <c r="CR78" s="905"/>
      <c r="CS78" s="905"/>
      <c r="CT78" s="905"/>
      <c r="CU78" s="905"/>
      <c r="CV78" s="905"/>
      <c r="CW78" s="905"/>
      <c r="CX78" s="905"/>
      <c r="CY78" s="905"/>
      <c r="CZ78" s="905"/>
    </row>
    <row r="79" s="133" customFormat="true" ht="15" customHeight="true" x14ac:dyDescent="0.2">
      <c r="A79" s="277"/>
      <c r="B79" s="296"/>
      <c r="C79" s="359"/>
      <c r="D79" s="360"/>
      <c r="E79" s="360"/>
      <c r="F79" s="360"/>
      <c r="G79" s="361"/>
      <c r="H79" s="362"/>
      <c r="I79" s="360"/>
      <c r="J79" s="360"/>
      <c r="K79" s="360"/>
      <c r="L79" s="363"/>
      <c r="M79" s="364"/>
      <c r="N79" s="360"/>
      <c r="O79" s="360"/>
      <c r="P79" s="360"/>
      <c r="Q79" s="361"/>
      <c r="R79" s="364"/>
      <c r="S79" s="360"/>
      <c r="T79" s="360"/>
      <c r="U79" s="360"/>
      <c r="V79" s="360"/>
      <c r="W79" s="360"/>
      <c r="X79" s="360"/>
      <c r="Y79" s="365"/>
      <c r="Z79" s="365"/>
      <c r="AA79" s="365"/>
      <c r="AB79" s="365"/>
      <c r="AC79" s="365"/>
      <c r="AD79" s="365"/>
      <c r="AE79" s="365"/>
      <c r="AF79" s="365"/>
      <c r="AG79" s="365"/>
      <c r="AH79" s="866"/>
      <c r="AI79" s="866"/>
      <c r="AJ79" s="866"/>
      <c r="AK79" s="866"/>
      <c r="AL79" s="866"/>
      <c r="AM79" s="866"/>
      <c r="AN79" s="866"/>
      <c r="AO79" s="866"/>
      <c r="AP79" s="866"/>
      <c r="AQ79" s="866"/>
      <c r="AR79" s="866"/>
      <c r="AS79" s="866"/>
      <c r="AT79" s="866"/>
      <c r="AU79" s="866"/>
      <c r="AV79" s="866"/>
      <c r="AW79" s="866"/>
      <c r="AX79" s="866"/>
      <c r="AY79" s="866"/>
      <c r="AZ79" s="242"/>
      <c r="BA79" s="269"/>
      <c r="BB79" s="171"/>
      <c r="BC79" s="493"/>
      <c r="BD79" s="443"/>
      <c r="BE79" s="443"/>
      <c r="BF79" s="443"/>
      <c r="BG79" s="494"/>
      <c r="BH79" s="501"/>
      <c r="BI79" s="443"/>
      <c r="BJ79" s="443"/>
      <c r="BK79" s="443"/>
      <c r="BL79" s="494"/>
      <c r="BM79" s="501"/>
      <c r="BN79" s="443"/>
      <c r="BO79" s="443"/>
      <c r="BP79" s="443"/>
      <c r="BQ79" s="494"/>
      <c r="BR79" s="501"/>
      <c r="BS79" s="443"/>
      <c r="BT79" s="443"/>
      <c r="BU79" s="443"/>
      <c r="BV79" s="443"/>
      <c r="BW79" s="443"/>
      <c r="BX79" s="443"/>
      <c r="BY79" s="444"/>
      <c r="BZ79" s="444"/>
      <c r="CA79" s="444"/>
      <c r="CB79" s="444"/>
      <c r="CC79" s="444"/>
      <c r="CD79" s="444"/>
      <c r="CE79" s="444"/>
      <c r="CF79" s="444"/>
      <c r="CG79" s="444"/>
      <c r="CH79" s="905"/>
      <c r="CI79" s="905"/>
      <c r="CJ79" s="905"/>
      <c r="CK79" s="905"/>
      <c r="CL79" s="905"/>
      <c r="CM79" s="905"/>
      <c r="CN79" s="905"/>
      <c r="CO79" s="905"/>
      <c r="CP79" s="905"/>
      <c r="CQ79" s="905"/>
      <c r="CR79" s="905"/>
      <c r="CS79" s="905"/>
      <c r="CT79" s="905"/>
      <c r="CU79" s="905"/>
      <c r="CV79" s="905"/>
      <c r="CW79" s="905"/>
      <c r="CX79" s="905"/>
      <c r="CY79" s="905"/>
      <c r="CZ79" s="905"/>
    </row>
    <row r="80" s="133" customFormat="true" ht="15" customHeight="true" x14ac:dyDescent="0.2">
      <c r="A80" s="277"/>
      <c r="B80" s="296"/>
      <c r="C80" s="359"/>
      <c r="D80" s="360"/>
      <c r="E80" s="360"/>
      <c r="F80" s="360"/>
      <c r="G80" s="361"/>
      <c r="H80" s="362"/>
      <c r="I80" s="360"/>
      <c r="J80" s="360"/>
      <c r="K80" s="360"/>
      <c r="L80" s="363"/>
      <c r="M80" s="364"/>
      <c r="N80" s="360"/>
      <c r="O80" s="360"/>
      <c r="P80" s="360"/>
      <c r="Q80" s="361"/>
      <c r="R80" s="364"/>
      <c r="S80" s="360"/>
      <c r="T80" s="360"/>
      <c r="U80" s="360"/>
      <c r="V80" s="360"/>
      <c r="W80" s="360"/>
      <c r="X80" s="360"/>
      <c r="Y80" s="365"/>
      <c r="Z80" s="365"/>
      <c r="AA80" s="365"/>
      <c r="AB80" s="365"/>
      <c r="AC80" s="365"/>
      <c r="AD80" s="365"/>
      <c r="AE80" s="365"/>
      <c r="AF80" s="365"/>
      <c r="AG80" s="365"/>
      <c r="AH80" s="866"/>
      <c r="AI80" s="866"/>
      <c r="AJ80" s="866"/>
      <c r="AK80" s="866"/>
      <c r="AL80" s="866"/>
      <c r="AM80" s="866"/>
      <c r="AN80" s="866"/>
      <c r="AO80" s="866"/>
      <c r="AP80" s="866"/>
      <c r="AQ80" s="866"/>
      <c r="AR80" s="866"/>
      <c r="AS80" s="866"/>
      <c r="AT80" s="866"/>
      <c r="AU80" s="866"/>
      <c r="AV80" s="866"/>
      <c r="AW80" s="866"/>
      <c r="AX80" s="866"/>
      <c r="AY80" s="866"/>
      <c r="AZ80" s="242"/>
      <c r="BA80" s="269"/>
      <c r="BB80" s="171"/>
      <c r="BC80" s="493"/>
      <c r="BD80" s="443"/>
      <c r="BE80" s="443"/>
      <c r="BF80" s="443"/>
      <c r="BG80" s="494"/>
      <c r="BH80" s="501"/>
      <c r="BI80" s="443"/>
      <c r="BJ80" s="443"/>
      <c r="BK80" s="443"/>
      <c r="BL80" s="494"/>
      <c r="BM80" s="501"/>
      <c r="BN80" s="443"/>
      <c r="BO80" s="443"/>
      <c r="BP80" s="443"/>
      <c r="BQ80" s="494"/>
      <c r="BR80" s="501"/>
      <c r="BS80" s="443"/>
      <c r="BT80" s="443"/>
      <c r="BU80" s="443"/>
      <c r="BV80" s="443"/>
      <c r="BW80" s="443"/>
      <c r="BX80" s="443"/>
      <c r="BY80" s="444"/>
      <c r="BZ80" s="444"/>
      <c r="CA80" s="444"/>
      <c r="CB80" s="444"/>
      <c r="CC80" s="444"/>
      <c r="CD80" s="444"/>
      <c r="CE80" s="444"/>
      <c r="CF80" s="444"/>
      <c r="CG80" s="444"/>
      <c r="CH80" s="905"/>
      <c r="CI80" s="905"/>
      <c r="CJ80" s="905"/>
      <c r="CK80" s="905"/>
      <c r="CL80" s="905"/>
      <c r="CM80" s="905"/>
      <c r="CN80" s="905"/>
      <c r="CO80" s="905"/>
      <c r="CP80" s="905"/>
      <c r="CQ80" s="905"/>
      <c r="CR80" s="905"/>
      <c r="CS80" s="905"/>
      <c r="CT80" s="905"/>
      <c r="CU80" s="905"/>
      <c r="CV80" s="905"/>
      <c r="CW80" s="905"/>
      <c r="CX80" s="905"/>
      <c r="CY80" s="905"/>
      <c r="CZ80" s="905"/>
    </row>
    <row r="81" s="133" customFormat="true" ht="15" customHeight="true" x14ac:dyDescent="0.2">
      <c r="A81" s="277"/>
      <c r="B81" s="296"/>
      <c r="C81" s="359"/>
      <c r="D81" s="360"/>
      <c r="E81" s="360"/>
      <c r="F81" s="360"/>
      <c r="G81" s="361"/>
      <c r="H81" s="362"/>
      <c r="I81" s="360"/>
      <c r="J81" s="360"/>
      <c r="K81" s="360"/>
      <c r="L81" s="363"/>
      <c r="M81" s="364"/>
      <c r="N81" s="360"/>
      <c r="O81" s="360"/>
      <c r="P81" s="360"/>
      <c r="Q81" s="361"/>
      <c r="R81" s="364"/>
      <c r="S81" s="360"/>
      <c r="T81" s="360"/>
      <c r="U81" s="360"/>
      <c r="V81" s="360"/>
      <c r="W81" s="360"/>
      <c r="X81" s="360"/>
      <c r="Y81" s="365"/>
      <c r="Z81" s="365"/>
      <c r="AA81" s="365"/>
      <c r="AB81" s="365"/>
      <c r="AC81" s="365"/>
      <c r="AD81" s="365"/>
      <c r="AE81" s="365"/>
      <c r="AF81" s="365"/>
      <c r="AG81" s="365"/>
      <c r="AH81" s="866"/>
      <c r="AI81" s="866"/>
      <c r="AJ81" s="866"/>
      <c r="AK81" s="866"/>
      <c r="AL81" s="866"/>
      <c r="AM81" s="866"/>
      <c r="AN81" s="866"/>
      <c r="AO81" s="866"/>
      <c r="AP81" s="866"/>
      <c r="AQ81" s="866"/>
      <c r="AR81" s="866"/>
      <c r="AS81" s="866"/>
      <c r="AT81" s="866"/>
      <c r="AU81" s="866"/>
      <c r="AV81" s="866"/>
      <c r="AW81" s="866"/>
      <c r="AX81" s="866"/>
      <c r="AY81" s="866"/>
      <c r="AZ81" s="242"/>
      <c r="BA81" s="269"/>
      <c r="BB81" s="171"/>
      <c r="BC81" s="493"/>
      <c r="BD81" s="443"/>
      <c r="BE81" s="443"/>
      <c r="BF81" s="443"/>
      <c r="BG81" s="494"/>
      <c r="BH81" s="501"/>
      <c r="BI81" s="443"/>
      <c r="BJ81" s="443"/>
      <c r="BK81" s="443"/>
      <c r="BL81" s="494"/>
      <c r="BM81" s="501"/>
      <c r="BN81" s="443"/>
      <c r="BO81" s="443"/>
      <c r="BP81" s="443"/>
      <c r="BQ81" s="494"/>
      <c r="BR81" s="501"/>
      <c r="BS81" s="443"/>
      <c r="BT81" s="443"/>
      <c r="BU81" s="443"/>
      <c r="BV81" s="443"/>
      <c r="BW81" s="443"/>
      <c r="BX81" s="443"/>
      <c r="BY81" s="444"/>
      <c r="BZ81" s="444"/>
      <c r="CA81" s="444"/>
      <c r="CB81" s="444"/>
      <c r="CC81" s="444"/>
      <c r="CD81" s="444"/>
      <c r="CE81" s="444"/>
      <c r="CF81" s="444"/>
      <c r="CG81" s="444"/>
      <c r="CH81" s="905"/>
      <c r="CI81" s="905"/>
      <c r="CJ81" s="905"/>
      <c r="CK81" s="905"/>
      <c r="CL81" s="905"/>
      <c r="CM81" s="905"/>
      <c r="CN81" s="905"/>
      <c r="CO81" s="905"/>
      <c r="CP81" s="905"/>
      <c r="CQ81" s="905"/>
      <c r="CR81" s="905"/>
      <c r="CS81" s="905"/>
      <c r="CT81" s="905"/>
      <c r="CU81" s="905"/>
      <c r="CV81" s="905"/>
      <c r="CW81" s="905"/>
      <c r="CX81" s="905"/>
      <c r="CY81" s="905"/>
      <c r="CZ81" s="905"/>
    </row>
    <row r="82" s="133" customFormat="true" ht="15" customHeight="true" x14ac:dyDescent="0.2">
      <c r="A82" s="277"/>
      <c r="B82" s="296"/>
      <c r="C82" s="359"/>
      <c r="D82" s="360"/>
      <c r="E82" s="360"/>
      <c r="F82" s="360"/>
      <c r="G82" s="361"/>
      <c r="H82" s="362"/>
      <c r="I82" s="360"/>
      <c r="J82" s="360"/>
      <c r="K82" s="360"/>
      <c r="L82" s="363"/>
      <c r="M82" s="364"/>
      <c r="N82" s="360"/>
      <c r="O82" s="360"/>
      <c r="P82" s="360"/>
      <c r="Q82" s="361"/>
      <c r="R82" s="364"/>
      <c r="S82" s="360"/>
      <c r="T82" s="360"/>
      <c r="U82" s="360"/>
      <c r="V82" s="360"/>
      <c r="W82" s="360"/>
      <c r="X82" s="360"/>
      <c r="Y82" s="365"/>
      <c r="Z82" s="365"/>
      <c r="AA82" s="365"/>
      <c r="AB82" s="365"/>
      <c r="AC82" s="365"/>
      <c r="AD82" s="365"/>
      <c r="AE82" s="365"/>
      <c r="AF82" s="365"/>
      <c r="AG82" s="365"/>
      <c r="AH82" s="866"/>
      <c r="AI82" s="866"/>
      <c r="AJ82" s="866"/>
      <c r="AK82" s="866"/>
      <c r="AL82" s="866"/>
      <c r="AM82" s="866"/>
      <c r="AN82" s="866"/>
      <c r="AO82" s="866"/>
      <c r="AP82" s="866"/>
      <c r="AQ82" s="866"/>
      <c r="AR82" s="866"/>
      <c r="AS82" s="866"/>
      <c r="AT82" s="866"/>
      <c r="AU82" s="866"/>
      <c r="AV82" s="866"/>
      <c r="AW82" s="866"/>
      <c r="AX82" s="866"/>
      <c r="AY82" s="866"/>
      <c r="AZ82" s="242"/>
      <c r="BA82" s="269"/>
      <c r="BB82" s="171"/>
      <c r="BC82" s="493"/>
      <c r="BD82" s="443"/>
      <c r="BE82" s="443"/>
      <c r="BF82" s="443"/>
      <c r="BG82" s="494"/>
      <c r="BH82" s="501"/>
      <c r="BI82" s="443"/>
      <c r="BJ82" s="443"/>
      <c r="BK82" s="443"/>
      <c r="BL82" s="494"/>
      <c r="BM82" s="501"/>
      <c r="BN82" s="443"/>
      <c r="BO82" s="443"/>
      <c r="BP82" s="443"/>
      <c r="BQ82" s="494"/>
      <c r="BR82" s="501"/>
      <c r="BS82" s="443"/>
      <c r="BT82" s="443"/>
      <c r="BU82" s="443"/>
      <c r="BV82" s="443"/>
      <c r="BW82" s="443"/>
      <c r="BX82" s="443"/>
      <c r="BY82" s="444"/>
      <c r="BZ82" s="444"/>
      <c r="CA82" s="444"/>
      <c r="CB82" s="444"/>
      <c r="CC82" s="444"/>
      <c r="CD82" s="444"/>
      <c r="CE82" s="444"/>
      <c r="CF82" s="444"/>
      <c r="CG82" s="444"/>
      <c r="CH82" s="905"/>
      <c r="CI82" s="905"/>
      <c r="CJ82" s="905"/>
      <c r="CK82" s="905"/>
      <c r="CL82" s="905"/>
      <c r="CM82" s="905"/>
      <c r="CN82" s="905"/>
      <c r="CO82" s="905"/>
      <c r="CP82" s="905"/>
      <c r="CQ82" s="905"/>
      <c r="CR82" s="905"/>
      <c r="CS82" s="905"/>
      <c r="CT82" s="905"/>
      <c r="CU82" s="905"/>
      <c r="CV82" s="905"/>
      <c r="CW82" s="905"/>
      <c r="CX82" s="905"/>
      <c r="CY82" s="905"/>
      <c r="CZ82" s="905"/>
    </row>
    <row r="83" s="133" customFormat="true" ht="15" customHeight="true" x14ac:dyDescent="0.2">
      <c r="A83" s="277"/>
      <c r="B83" s="296"/>
      <c r="C83" s="359"/>
      <c r="D83" s="360"/>
      <c r="E83" s="360"/>
      <c r="F83" s="360"/>
      <c r="G83" s="361"/>
      <c r="H83" s="362"/>
      <c r="I83" s="360"/>
      <c r="J83" s="360"/>
      <c r="K83" s="360"/>
      <c r="L83" s="363"/>
      <c r="M83" s="364"/>
      <c r="N83" s="360"/>
      <c r="O83" s="360"/>
      <c r="P83" s="360"/>
      <c r="Q83" s="361"/>
      <c r="R83" s="364"/>
      <c r="S83" s="360"/>
      <c r="T83" s="360"/>
      <c r="U83" s="360"/>
      <c r="V83" s="360"/>
      <c r="W83" s="360"/>
      <c r="X83" s="360"/>
      <c r="Y83" s="365"/>
      <c r="Z83" s="365"/>
      <c r="AA83" s="365"/>
      <c r="AB83" s="365"/>
      <c r="AC83" s="365"/>
      <c r="AD83" s="365"/>
      <c r="AE83" s="365"/>
      <c r="AF83" s="365"/>
      <c r="AG83" s="365"/>
      <c r="AH83" s="866"/>
      <c r="AI83" s="866"/>
      <c r="AJ83" s="866"/>
      <c r="AK83" s="866"/>
      <c r="AL83" s="866"/>
      <c r="AM83" s="866"/>
      <c r="AN83" s="866"/>
      <c r="AO83" s="866"/>
      <c r="AP83" s="866"/>
      <c r="AQ83" s="866"/>
      <c r="AR83" s="866"/>
      <c r="AS83" s="866"/>
      <c r="AT83" s="866"/>
      <c r="AU83" s="866"/>
      <c r="AV83" s="866"/>
      <c r="AW83" s="866"/>
      <c r="AX83" s="866"/>
      <c r="AY83" s="866"/>
      <c r="AZ83" s="242"/>
      <c r="BA83" s="269"/>
      <c r="BB83" s="171"/>
      <c r="BC83" s="493"/>
      <c r="BD83" s="443"/>
      <c r="BE83" s="443"/>
      <c r="BF83" s="443"/>
      <c r="BG83" s="494"/>
      <c r="BH83" s="501"/>
      <c r="BI83" s="443"/>
      <c r="BJ83" s="443"/>
      <c r="BK83" s="443"/>
      <c r="BL83" s="494"/>
      <c r="BM83" s="501"/>
      <c r="BN83" s="443"/>
      <c r="BO83" s="443"/>
      <c r="BP83" s="443"/>
      <c r="BQ83" s="494"/>
      <c r="BR83" s="501"/>
      <c r="BS83" s="443"/>
      <c r="BT83" s="443"/>
      <c r="BU83" s="443"/>
      <c r="BV83" s="443"/>
      <c r="BW83" s="443"/>
      <c r="BX83" s="443"/>
      <c r="BY83" s="444"/>
      <c r="BZ83" s="444"/>
      <c r="CA83" s="444"/>
      <c r="CB83" s="444"/>
      <c r="CC83" s="444"/>
      <c r="CD83" s="444"/>
      <c r="CE83" s="444"/>
      <c r="CF83" s="444"/>
      <c r="CG83" s="444"/>
      <c r="CH83" s="905"/>
      <c r="CI83" s="905"/>
      <c r="CJ83" s="905"/>
      <c r="CK83" s="905"/>
      <c r="CL83" s="905"/>
      <c r="CM83" s="905"/>
      <c r="CN83" s="905"/>
      <c r="CO83" s="905"/>
      <c r="CP83" s="905"/>
      <c r="CQ83" s="905"/>
      <c r="CR83" s="905"/>
      <c r="CS83" s="905"/>
      <c r="CT83" s="905"/>
      <c r="CU83" s="905"/>
      <c r="CV83" s="905"/>
      <c r="CW83" s="905"/>
      <c r="CX83" s="905"/>
      <c r="CY83" s="905"/>
      <c r="CZ83" s="905"/>
    </row>
    <row r="84" s="133" customFormat="true" ht="15" customHeight="true" x14ac:dyDescent="0.2">
      <c r="A84" s="277"/>
      <c r="B84" s="296"/>
      <c r="C84" s="359"/>
      <c r="D84" s="360"/>
      <c r="E84" s="360"/>
      <c r="F84" s="360"/>
      <c r="G84" s="361"/>
      <c r="H84" s="362"/>
      <c r="I84" s="360"/>
      <c r="J84" s="360"/>
      <c r="K84" s="360"/>
      <c r="L84" s="363"/>
      <c r="M84" s="364"/>
      <c r="N84" s="360"/>
      <c r="O84" s="360"/>
      <c r="P84" s="360"/>
      <c r="Q84" s="361"/>
      <c r="R84" s="364"/>
      <c r="S84" s="360"/>
      <c r="T84" s="360"/>
      <c r="U84" s="360"/>
      <c r="V84" s="360"/>
      <c r="W84" s="360"/>
      <c r="X84" s="360"/>
      <c r="Y84" s="365"/>
      <c r="Z84" s="365"/>
      <c r="AA84" s="365"/>
      <c r="AB84" s="365"/>
      <c r="AC84" s="365"/>
      <c r="AD84" s="365"/>
      <c r="AE84" s="365"/>
      <c r="AF84" s="365"/>
      <c r="AG84" s="365"/>
      <c r="AH84" s="866"/>
      <c r="AI84" s="866"/>
      <c r="AJ84" s="866"/>
      <c r="AK84" s="866"/>
      <c r="AL84" s="866"/>
      <c r="AM84" s="866"/>
      <c r="AN84" s="866"/>
      <c r="AO84" s="866"/>
      <c r="AP84" s="866"/>
      <c r="AQ84" s="866"/>
      <c r="AR84" s="866"/>
      <c r="AS84" s="866"/>
      <c r="AT84" s="866"/>
      <c r="AU84" s="866"/>
      <c r="AV84" s="866"/>
      <c r="AW84" s="866"/>
      <c r="AX84" s="866"/>
      <c r="AY84" s="866"/>
      <c r="AZ84" s="242"/>
      <c r="BA84" s="269"/>
      <c r="BB84" s="171"/>
      <c r="BC84" s="493"/>
      <c r="BD84" s="443"/>
      <c r="BE84" s="443"/>
      <c r="BF84" s="443"/>
      <c r="BG84" s="494"/>
      <c r="BH84" s="501"/>
      <c r="BI84" s="443"/>
      <c r="BJ84" s="443"/>
      <c r="BK84" s="443"/>
      <c r="BL84" s="494"/>
      <c r="BM84" s="501"/>
      <c r="BN84" s="443"/>
      <c r="BO84" s="443"/>
      <c r="BP84" s="443"/>
      <c r="BQ84" s="494"/>
      <c r="BR84" s="501"/>
      <c r="BS84" s="443"/>
      <c r="BT84" s="443"/>
      <c r="BU84" s="443"/>
      <c r="BV84" s="443"/>
      <c r="BW84" s="443"/>
      <c r="BX84" s="443"/>
      <c r="BY84" s="444"/>
      <c r="BZ84" s="444"/>
      <c r="CA84" s="444"/>
      <c r="CB84" s="444"/>
      <c r="CC84" s="444"/>
      <c r="CD84" s="444"/>
      <c r="CE84" s="444"/>
      <c r="CF84" s="444"/>
      <c r="CG84" s="444"/>
      <c r="CH84" s="905"/>
      <c r="CI84" s="905"/>
      <c r="CJ84" s="905"/>
      <c r="CK84" s="905"/>
      <c r="CL84" s="905"/>
      <c r="CM84" s="905"/>
      <c r="CN84" s="905"/>
      <c r="CO84" s="905"/>
      <c r="CP84" s="905"/>
      <c r="CQ84" s="905"/>
      <c r="CR84" s="905"/>
      <c r="CS84" s="905"/>
      <c r="CT84" s="905"/>
      <c r="CU84" s="905"/>
      <c r="CV84" s="905"/>
      <c r="CW84" s="905"/>
      <c r="CX84" s="905"/>
      <c r="CY84" s="905"/>
      <c r="CZ84" s="905"/>
    </row>
    <row r="85" s="133" customFormat="true" ht="15" customHeight="true" x14ac:dyDescent="0.2">
      <c r="A85" s="277"/>
      <c r="B85" s="296"/>
      <c r="C85" s="359"/>
      <c r="D85" s="360"/>
      <c r="E85" s="360"/>
      <c r="F85" s="360"/>
      <c r="G85" s="361"/>
      <c r="H85" s="362"/>
      <c r="I85" s="360"/>
      <c r="J85" s="360"/>
      <c r="K85" s="360"/>
      <c r="L85" s="363"/>
      <c r="M85" s="364"/>
      <c r="N85" s="360"/>
      <c r="O85" s="360"/>
      <c r="P85" s="360"/>
      <c r="Q85" s="361"/>
      <c r="R85" s="364"/>
      <c r="S85" s="360"/>
      <c r="T85" s="360"/>
      <c r="U85" s="360"/>
      <c r="V85" s="360"/>
      <c r="W85" s="360"/>
      <c r="X85" s="360"/>
      <c r="Y85" s="365"/>
      <c r="Z85" s="365"/>
      <c r="AA85" s="365"/>
      <c r="AB85" s="365"/>
      <c r="AC85" s="365"/>
      <c r="AD85" s="365"/>
      <c r="AE85" s="365"/>
      <c r="AF85" s="365"/>
      <c r="AG85" s="365"/>
      <c r="AH85" s="866"/>
      <c r="AI85" s="866"/>
      <c r="AJ85" s="866"/>
      <c r="AK85" s="866"/>
      <c r="AL85" s="866"/>
      <c r="AM85" s="866"/>
      <c r="AN85" s="866"/>
      <c r="AO85" s="866"/>
      <c r="AP85" s="866"/>
      <c r="AQ85" s="866"/>
      <c r="AR85" s="866"/>
      <c r="AS85" s="866"/>
      <c r="AT85" s="866"/>
      <c r="AU85" s="866"/>
      <c r="AV85" s="866"/>
      <c r="AW85" s="866"/>
      <c r="AX85" s="866"/>
      <c r="AY85" s="866"/>
      <c r="AZ85" s="242"/>
      <c r="BA85" s="269"/>
      <c r="BB85" s="171"/>
      <c r="BC85" s="493"/>
      <c r="BD85" s="443"/>
      <c r="BE85" s="443"/>
      <c r="BF85" s="443"/>
      <c r="BG85" s="494"/>
      <c r="BH85" s="501"/>
      <c r="BI85" s="443"/>
      <c r="BJ85" s="443"/>
      <c r="BK85" s="443"/>
      <c r="BL85" s="494"/>
      <c r="BM85" s="501"/>
      <c r="BN85" s="443"/>
      <c r="BO85" s="443"/>
      <c r="BP85" s="443"/>
      <c r="BQ85" s="494"/>
      <c r="BR85" s="501"/>
      <c r="BS85" s="443"/>
      <c r="BT85" s="443"/>
      <c r="BU85" s="443"/>
      <c r="BV85" s="443"/>
      <c r="BW85" s="443"/>
      <c r="BX85" s="443"/>
      <c r="BY85" s="444"/>
      <c r="BZ85" s="444"/>
      <c r="CA85" s="444"/>
      <c r="CB85" s="444"/>
      <c r="CC85" s="444"/>
      <c r="CD85" s="444"/>
      <c r="CE85" s="444"/>
      <c r="CF85" s="444"/>
      <c r="CG85" s="444"/>
      <c r="CH85" s="905"/>
      <c r="CI85" s="905"/>
      <c r="CJ85" s="905"/>
      <c r="CK85" s="905"/>
      <c r="CL85" s="905"/>
      <c r="CM85" s="905"/>
      <c r="CN85" s="905"/>
      <c r="CO85" s="905"/>
      <c r="CP85" s="905"/>
      <c r="CQ85" s="905"/>
      <c r="CR85" s="905"/>
      <c r="CS85" s="905"/>
      <c r="CT85" s="905"/>
      <c r="CU85" s="905"/>
      <c r="CV85" s="905"/>
      <c r="CW85" s="905"/>
      <c r="CX85" s="905"/>
      <c r="CY85" s="905"/>
      <c r="CZ85" s="905"/>
    </row>
    <row r="86" s="133" customFormat="true" ht="15" customHeight="true" x14ac:dyDescent="0.2">
      <c r="A86" s="277"/>
      <c r="B86" s="296"/>
      <c r="C86" s="359"/>
      <c r="D86" s="360"/>
      <c r="E86" s="360"/>
      <c r="F86" s="360"/>
      <c r="G86" s="361"/>
      <c r="H86" s="362"/>
      <c r="I86" s="360"/>
      <c r="J86" s="360"/>
      <c r="K86" s="360"/>
      <c r="L86" s="363"/>
      <c r="M86" s="364"/>
      <c r="N86" s="360"/>
      <c r="O86" s="360"/>
      <c r="P86" s="360"/>
      <c r="Q86" s="361"/>
      <c r="R86" s="364"/>
      <c r="S86" s="360"/>
      <c r="T86" s="360"/>
      <c r="U86" s="360"/>
      <c r="V86" s="360"/>
      <c r="W86" s="360"/>
      <c r="X86" s="360"/>
      <c r="Y86" s="365"/>
      <c r="Z86" s="365"/>
      <c r="AA86" s="365"/>
      <c r="AB86" s="365"/>
      <c r="AC86" s="365"/>
      <c r="AD86" s="365"/>
      <c r="AE86" s="365"/>
      <c r="AF86" s="365"/>
      <c r="AG86" s="365"/>
      <c r="AH86" s="866"/>
      <c r="AI86" s="866"/>
      <c r="AJ86" s="866"/>
      <c r="AK86" s="866"/>
      <c r="AL86" s="866"/>
      <c r="AM86" s="866"/>
      <c r="AN86" s="866"/>
      <c r="AO86" s="866"/>
      <c r="AP86" s="866"/>
      <c r="AQ86" s="866"/>
      <c r="AR86" s="866"/>
      <c r="AS86" s="866"/>
      <c r="AT86" s="866"/>
      <c r="AU86" s="866"/>
      <c r="AV86" s="866"/>
      <c r="AW86" s="866"/>
      <c r="AX86" s="866"/>
      <c r="AY86" s="866"/>
      <c r="AZ86" s="242"/>
      <c r="BA86" s="269"/>
      <c r="BB86" s="171"/>
      <c r="BC86" s="493"/>
      <c r="BD86" s="443"/>
      <c r="BE86" s="443"/>
      <c r="BF86" s="443"/>
      <c r="BG86" s="494"/>
      <c r="BH86" s="501"/>
      <c r="BI86" s="443"/>
      <c r="BJ86" s="443"/>
      <c r="BK86" s="443"/>
      <c r="BL86" s="494"/>
      <c r="BM86" s="501"/>
      <c r="BN86" s="443"/>
      <c r="BO86" s="443"/>
      <c r="BP86" s="443"/>
      <c r="BQ86" s="494"/>
      <c r="BR86" s="501"/>
      <c r="BS86" s="443"/>
      <c r="BT86" s="443"/>
      <c r="BU86" s="443"/>
      <c r="BV86" s="443"/>
      <c r="BW86" s="443"/>
      <c r="BX86" s="443"/>
      <c r="BY86" s="444"/>
      <c r="BZ86" s="444"/>
      <c r="CA86" s="444"/>
      <c r="CB86" s="444"/>
      <c r="CC86" s="444"/>
      <c r="CD86" s="444"/>
      <c r="CE86" s="444"/>
      <c r="CF86" s="444"/>
      <c r="CG86" s="444"/>
      <c r="CH86" s="905"/>
      <c r="CI86" s="905"/>
      <c r="CJ86" s="905"/>
      <c r="CK86" s="905"/>
      <c r="CL86" s="905"/>
      <c r="CM86" s="905"/>
      <c r="CN86" s="905"/>
      <c r="CO86" s="905"/>
      <c r="CP86" s="905"/>
      <c r="CQ86" s="905"/>
      <c r="CR86" s="905"/>
      <c r="CS86" s="905"/>
      <c r="CT86" s="905"/>
      <c r="CU86" s="905"/>
      <c r="CV86" s="905"/>
      <c r="CW86" s="905"/>
      <c r="CX86" s="905"/>
      <c r="CY86" s="905"/>
      <c r="CZ86" s="905"/>
    </row>
    <row r="87" s="133" customFormat="true" ht="15" customHeight="true" x14ac:dyDescent="0.2">
      <c r="A87" s="277"/>
      <c r="B87" s="296"/>
      <c r="C87" s="359"/>
      <c r="D87" s="360"/>
      <c r="E87" s="360"/>
      <c r="F87" s="360"/>
      <c r="G87" s="361"/>
      <c r="H87" s="362"/>
      <c r="I87" s="360"/>
      <c r="J87" s="360"/>
      <c r="K87" s="360"/>
      <c r="L87" s="363"/>
      <c r="M87" s="364"/>
      <c r="N87" s="360"/>
      <c r="O87" s="360"/>
      <c r="P87" s="360"/>
      <c r="Q87" s="361"/>
      <c r="R87" s="364"/>
      <c r="S87" s="360"/>
      <c r="T87" s="360"/>
      <c r="U87" s="360"/>
      <c r="V87" s="360"/>
      <c r="W87" s="360"/>
      <c r="X87" s="360"/>
      <c r="Y87" s="365"/>
      <c r="Z87" s="365"/>
      <c r="AA87" s="365"/>
      <c r="AB87" s="365"/>
      <c r="AC87" s="365"/>
      <c r="AD87" s="365"/>
      <c r="AE87" s="365"/>
      <c r="AF87" s="365"/>
      <c r="AG87" s="365"/>
      <c r="AH87" s="866"/>
      <c r="AI87" s="866"/>
      <c r="AJ87" s="866"/>
      <c r="AK87" s="866"/>
      <c r="AL87" s="866"/>
      <c r="AM87" s="866"/>
      <c r="AN87" s="866"/>
      <c r="AO87" s="866"/>
      <c r="AP87" s="866"/>
      <c r="AQ87" s="866"/>
      <c r="AR87" s="866"/>
      <c r="AS87" s="866"/>
      <c r="AT87" s="866"/>
      <c r="AU87" s="866"/>
      <c r="AV87" s="866"/>
      <c r="AW87" s="866"/>
      <c r="AX87" s="866"/>
      <c r="AY87" s="866"/>
      <c r="AZ87" s="242"/>
      <c r="BA87" s="269"/>
      <c r="BB87" s="171"/>
      <c r="BC87" s="493"/>
      <c r="BD87" s="443"/>
      <c r="BE87" s="443"/>
      <c r="BF87" s="443"/>
      <c r="BG87" s="494"/>
      <c r="BH87" s="501"/>
      <c r="BI87" s="443"/>
      <c r="BJ87" s="443"/>
      <c r="BK87" s="443"/>
      <c r="BL87" s="494"/>
      <c r="BM87" s="501"/>
      <c r="BN87" s="443"/>
      <c r="BO87" s="443"/>
      <c r="BP87" s="443"/>
      <c r="BQ87" s="494"/>
      <c r="BR87" s="501"/>
      <c r="BS87" s="443"/>
      <c r="BT87" s="443"/>
      <c r="BU87" s="443"/>
      <c r="BV87" s="443"/>
      <c r="BW87" s="443"/>
      <c r="BX87" s="443"/>
      <c r="BY87" s="444"/>
      <c r="BZ87" s="444"/>
      <c r="CA87" s="444"/>
      <c r="CB87" s="444"/>
      <c r="CC87" s="444"/>
      <c r="CD87" s="444"/>
      <c r="CE87" s="444"/>
      <c r="CF87" s="444"/>
      <c r="CG87" s="444"/>
      <c r="CH87" s="905"/>
      <c r="CI87" s="905"/>
      <c r="CJ87" s="905"/>
      <c r="CK87" s="905"/>
      <c r="CL87" s="905"/>
      <c r="CM87" s="905"/>
      <c r="CN87" s="905"/>
      <c r="CO87" s="905"/>
      <c r="CP87" s="905"/>
      <c r="CQ87" s="905"/>
      <c r="CR87" s="905"/>
      <c r="CS87" s="905"/>
      <c r="CT87" s="905"/>
      <c r="CU87" s="905"/>
      <c r="CV87" s="905"/>
      <c r="CW87" s="905"/>
      <c r="CX87" s="905"/>
      <c r="CY87" s="905"/>
      <c r="CZ87" s="905"/>
    </row>
    <row r="88" s="133" customFormat="true" ht="15" customHeight="true" x14ac:dyDescent="0.2">
      <c r="A88" s="277"/>
      <c r="B88" s="296"/>
      <c r="C88" s="359"/>
      <c r="D88" s="360"/>
      <c r="E88" s="360"/>
      <c r="F88" s="360"/>
      <c r="G88" s="361"/>
      <c r="H88" s="362"/>
      <c r="I88" s="360"/>
      <c r="J88" s="360"/>
      <c r="K88" s="360"/>
      <c r="L88" s="363"/>
      <c r="M88" s="364"/>
      <c r="N88" s="360"/>
      <c r="O88" s="360"/>
      <c r="P88" s="360"/>
      <c r="Q88" s="361"/>
      <c r="R88" s="364"/>
      <c r="S88" s="360"/>
      <c r="T88" s="360"/>
      <c r="U88" s="360"/>
      <c r="V88" s="360"/>
      <c r="W88" s="360"/>
      <c r="X88" s="360"/>
      <c r="Y88" s="365"/>
      <c r="Z88" s="365"/>
      <c r="AA88" s="365"/>
      <c r="AB88" s="365"/>
      <c r="AC88" s="365"/>
      <c r="AD88" s="365"/>
      <c r="AE88" s="365"/>
      <c r="AF88" s="365"/>
      <c r="AG88" s="365"/>
      <c r="AH88" s="866"/>
      <c r="AI88" s="866"/>
      <c r="AJ88" s="866"/>
      <c r="AK88" s="866"/>
      <c r="AL88" s="866"/>
      <c r="AM88" s="866"/>
      <c r="AN88" s="866"/>
      <c r="AO88" s="866"/>
      <c r="AP88" s="866"/>
      <c r="AQ88" s="866"/>
      <c r="AR88" s="866"/>
      <c r="AS88" s="866"/>
      <c r="AT88" s="866"/>
      <c r="AU88" s="866"/>
      <c r="AV88" s="866"/>
      <c r="AW88" s="866"/>
      <c r="AX88" s="866"/>
      <c r="AY88" s="866"/>
      <c r="AZ88" s="242"/>
      <c r="BA88" s="269"/>
      <c r="BB88" s="171"/>
      <c r="BC88" s="493"/>
      <c r="BD88" s="443"/>
      <c r="BE88" s="443"/>
      <c r="BF88" s="443"/>
      <c r="BG88" s="494"/>
      <c r="BH88" s="501"/>
      <c r="BI88" s="443"/>
      <c r="BJ88" s="443"/>
      <c r="BK88" s="443"/>
      <c r="BL88" s="494"/>
      <c r="BM88" s="501"/>
      <c r="BN88" s="443"/>
      <c r="BO88" s="443"/>
      <c r="BP88" s="443"/>
      <c r="BQ88" s="494"/>
      <c r="BR88" s="501"/>
      <c r="BS88" s="443"/>
      <c r="BT88" s="443"/>
      <c r="BU88" s="443"/>
      <c r="BV88" s="443"/>
      <c r="BW88" s="443"/>
      <c r="BX88" s="443"/>
      <c r="BY88" s="444"/>
      <c r="BZ88" s="444"/>
      <c r="CA88" s="444"/>
      <c r="CB88" s="444"/>
      <c r="CC88" s="444"/>
      <c r="CD88" s="444"/>
      <c r="CE88" s="444"/>
      <c r="CF88" s="444"/>
      <c r="CG88" s="444"/>
      <c r="CH88" s="905"/>
      <c r="CI88" s="905"/>
      <c r="CJ88" s="905"/>
      <c r="CK88" s="905"/>
      <c r="CL88" s="905"/>
      <c r="CM88" s="905"/>
      <c r="CN88" s="905"/>
      <c r="CO88" s="905"/>
      <c r="CP88" s="905"/>
      <c r="CQ88" s="905"/>
      <c r="CR88" s="905"/>
      <c r="CS88" s="905"/>
      <c r="CT88" s="905"/>
      <c r="CU88" s="905"/>
      <c r="CV88" s="905"/>
      <c r="CW88" s="905"/>
      <c r="CX88" s="905"/>
      <c r="CY88" s="905"/>
      <c r="CZ88" s="905"/>
    </row>
    <row r="89" s="133" customFormat="true" ht="15" customHeight="true" x14ac:dyDescent="0.2">
      <c r="A89" s="277"/>
      <c r="B89" s="296"/>
      <c r="C89" s="359"/>
      <c r="D89" s="360"/>
      <c r="E89" s="360"/>
      <c r="F89" s="360"/>
      <c r="G89" s="361"/>
      <c r="H89" s="362"/>
      <c r="I89" s="360"/>
      <c r="J89" s="360"/>
      <c r="K89" s="360"/>
      <c r="L89" s="363"/>
      <c r="M89" s="364"/>
      <c r="N89" s="360"/>
      <c r="O89" s="360"/>
      <c r="P89" s="360"/>
      <c r="Q89" s="361"/>
      <c r="R89" s="364"/>
      <c r="S89" s="360"/>
      <c r="T89" s="360"/>
      <c r="U89" s="360"/>
      <c r="V89" s="360"/>
      <c r="W89" s="360"/>
      <c r="X89" s="360"/>
      <c r="Y89" s="365"/>
      <c r="Z89" s="365"/>
      <c r="AA89" s="365"/>
      <c r="AB89" s="365"/>
      <c r="AC89" s="365"/>
      <c r="AD89" s="365"/>
      <c r="AE89" s="365"/>
      <c r="AF89" s="365"/>
      <c r="AG89" s="365"/>
      <c r="AH89" s="866"/>
      <c r="AI89" s="866"/>
      <c r="AJ89" s="866"/>
      <c r="AK89" s="866"/>
      <c r="AL89" s="866"/>
      <c r="AM89" s="866"/>
      <c r="AN89" s="866"/>
      <c r="AO89" s="866"/>
      <c r="AP89" s="866"/>
      <c r="AQ89" s="866"/>
      <c r="AR89" s="866"/>
      <c r="AS89" s="866"/>
      <c r="AT89" s="866"/>
      <c r="AU89" s="866"/>
      <c r="AV89" s="866"/>
      <c r="AW89" s="866"/>
      <c r="AX89" s="866"/>
      <c r="AY89" s="866"/>
      <c r="AZ89" s="242"/>
      <c r="BA89" s="269"/>
      <c r="BB89" s="171"/>
      <c r="BC89" s="493"/>
      <c r="BD89" s="443"/>
      <c r="BE89" s="443"/>
      <c r="BF89" s="443"/>
      <c r="BG89" s="494"/>
      <c r="BH89" s="501"/>
      <c r="BI89" s="443"/>
      <c r="BJ89" s="443"/>
      <c r="BK89" s="443"/>
      <c r="BL89" s="494"/>
      <c r="BM89" s="501"/>
      <c r="BN89" s="443"/>
      <c r="BO89" s="443"/>
      <c r="BP89" s="443"/>
      <c r="BQ89" s="494"/>
      <c r="BR89" s="501"/>
      <c r="BS89" s="443"/>
      <c r="BT89" s="443"/>
      <c r="BU89" s="443"/>
      <c r="BV89" s="443"/>
      <c r="BW89" s="443"/>
      <c r="BX89" s="443"/>
      <c r="BY89" s="444"/>
      <c r="BZ89" s="444"/>
      <c r="CA89" s="444"/>
      <c r="CB89" s="444"/>
      <c r="CC89" s="444"/>
      <c r="CD89" s="444"/>
      <c r="CE89" s="444"/>
      <c r="CF89" s="444"/>
      <c r="CG89" s="444"/>
      <c r="CH89" s="905"/>
      <c r="CI89" s="905"/>
      <c r="CJ89" s="905"/>
      <c r="CK89" s="905"/>
      <c r="CL89" s="905"/>
      <c r="CM89" s="905"/>
      <c r="CN89" s="905"/>
      <c r="CO89" s="905"/>
      <c r="CP89" s="905"/>
      <c r="CQ89" s="905"/>
      <c r="CR89" s="905"/>
      <c r="CS89" s="905"/>
      <c r="CT89" s="905"/>
      <c r="CU89" s="905"/>
      <c r="CV89" s="905"/>
      <c r="CW89" s="905"/>
      <c r="CX89" s="905"/>
      <c r="CY89" s="905"/>
      <c r="CZ89" s="905"/>
    </row>
    <row r="90" s="133" customFormat="true" ht="15" customHeight="true" x14ac:dyDescent="0.2">
      <c r="A90" s="277"/>
      <c r="B90" s="296"/>
      <c r="C90" s="359"/>
      <c r="D90" s="360"/>
      <c r="E90" s="360"/>
      <c r="F90" s="360"/>
      <c r="G90" s="361"/>
      <c r="H90" s="362"/>
      <c r="I90" s="360"/>
      <c r="J90" s="360"/>
      <c r="K90" s="360"/>
      <c r="L90" s="363"/>
      <c r="M90" s="364"/>
      <c r="N90" s="360"/>
      <c r="O90" s="360"/>
      <c r="P90" s="360"/>
      <c r="Q90" s="361"/>
      <c r="R90" s="364"/>
      <c r="S90" s="360"/>
      <c r="T90" s="360"/>
      <c r="U90" s="360"/>
      <c r="V90" s="360"/>
      <c r="W90" s="360"/>
      <c r="X90" s="360"/>
      <c r="Y90" s="365"/>
      <c r="Z90" s="365"/>
      <c r="AA90" s="365"/>
      <c r="AB90" s="365"/>
      <c r="AC90" s="365"/>
      <c r="AD90" s="365"/>
      <c r="AE90" s="365"/>
      <c r="AF90" s="365"/>
      <c r="AG90" s="365"/>
      <c r="AH90" s="866"/>
      <c r="AI90" s="866"/>
      <c r="AJ90" s="866"/>
      <c r="AK90" s="866"/>
      <c r="AL90" s="866"/>
      <c r="AM90" s="866"/>
      <c r="AN90" s="866"/>
      <c r="AO90" s="866"/>
      <c r="AP90" s="866"/>
      <c r="AQ90" s="866"/>
      <c r="AR90" s="866"/>
      <c r="AS90" s="866"/>
      <c r="AT90" s="866"/>
      <c r="AU90" s="866"/>
      <c r="AV90" s="866"/>
      <c r="AW90" s="866"/>
      <c r="AX90" s="866"/>
      <c r="AY90" s="866"/>
      <c r="AZ90" s="242"/>
      <c r="BA90" s="269"/>
      <c r="BB90" s="171"/>
      <c r="BC90" s="493"/>
      <c r="BD90" s="443"/>
      <c r="BE90" s="443"/>
      <c r="BF90" s="443"/>
      <c r="BG90" s="494"/>
      <c r="BH90" s="501"/>
      <c r="BI90" s="443"/>
      <c r="BJ90" s="443"/>
      <c r="BK90" s="443"/>
      <c r="BL90" s="494"/>
      <c r="BM90" s="501"/>
      <c r="BN90" s="443"/>
      <c r="BO90" s="443"/>
      <c r="BP90" s="443"/>
      <c r="BQ90" s="494"/>
      <c r="BR90" s="501"/>
      <c r="BS90" s="443"/>
      <c r="BT90" s="443"/>
      <c r="BU90" s="443"/>
      <c r="BV90" s="443"/>
      <c r="BW90" s="443"/>
      <c r="BX90" s="443"/>
      <c r="BY90" s="444"/>
      <c r="BZ90" s="444"/>
      <c r="CA90" s="444"/>
      <c r="CB90" s="444"/>
      <c r="CC90" s="444"/>
      <c r="CD90" s="444"/>
      <c r="CE90" s="444"/>
      <c r="CF90" s="444"/>
      <c r="CG90" s="444"/>
      <c r="CH90" s="905"/>
      <c r="CI90" s="905"/>
      <c r="CJ90" s="905"/>
      <c r="CK90" s="905"/>
      <c r="CL90" s="905"/>
      <c r="CM90" s="905"/>
      <c r="CN90" s="905"/>
      <c r="CO90" s="905"/>
      <c r="CP90" s="905"/>
      <c r="CQ90" s="905"/>
      <c r="CR90" s="905"/>
      <c r="CS90" s="905"/>
      <c r="CT90" s="905"/>
      <c r="CU90" s="905"/>
      <c r="CV90" s="905"/>
      <c r="CW90" s="905"/>
      <c r="CX90" s="905"/>
      <c r="CY90" s="905"/>
      <c r="CZ90" s="905"/>
    </row>
    <row r="91" s="133" customFormat="true" ht="15" customHeight="true" x14ac:dyDescent="0.2">
      <c r="A91" s="277"/>
      <c r="B91" s="296"/>
      <c r="C91" s="359"/>
      <c r="D91" s="360"/>
      <c r="E91" s="360"/>
      <c r="F91" s="360"/>
      <c r="G91" s="361"/>
      <c r="H91" s="362"/>
      <c r="I91" s="360"/>
      <c r="J91" s="360"/>
      <c r="K91" s="360"/>
      <c r="L91" s="363"/>
      <c r="M91" s="364"/>
      <c r="N91" s="360"/>
      <c r="O91" s="360"/>
      <c r="P91" s="360"/>
      <c r="Q91" s="361"/>
      <c r="R91" s="364"/>
      <c r="S91" s="360"/>
      <c r="T91" s="360"/>
      <c r="U91" s="360"/>
      <c r="V91" s="360"/>
      <c r="W91" s="360"/>
      <c r="X91" s="360"/>
      <c r="Y91" s="365"/>
      <c r="Z91" s="365"/>
      <c r="AA91" s="365"/>
      <c r="AB91" s="365"/>
      <c r="AC91" s="365"/>
      <c r="AD91" s="365"/>
      <c r="AE91" s="365"/>
      <c r="AF91" s="365"/>
      <c r="AG91" s="365"/>
      <c r="AH91" s="866"/>
      <c r="AI91" s="866"/>
      <c r="AJ91" s="866"/>
      <c r="AK91" s="866"/>
      <c r="AL91" s="866"/>
      <c r="AM91" s="866"/>
      <c r="AN91" s="866"/>
      <c r="AO91" s="866"/>
      <c r="AP91" s="866"/>
      <c r="AQ91" s="866"/>
      <c r="AR91" s="866"/>
      <c r="AS91" s="866"/>
      <c r="AT91" s="866"/>
      <c r="AU91" s="866"/>
      <c r="AV91" s="866"/>
      <c r="AW91" s="866"/>
      <c r="AX91" s="866"/>
      <c r="AY91" s="866"/>
      <c r="AZ91" s="242"/>
      <c r="BA91" s="269"/>
      <c r="BB91" s="171"/>
      <c r="BC91" s="493"/>
      <c r="BD91" s="443"/>
      <c r="BE91" s="443"/>
      <c r="BF91" s="443"/>
      <c r="BG91" s="494"/>
      <c r="BH91" s="501"/>
      <c r="BI91" s="443"/>
      <c r="BJ91" s="443"/>
      <c r="BK91" s="443"/>
      <c r="BL91" s="494"/>
      <c r="BM91" s="501"/>
      <c r="BN91" s="443"/>
      <c r="BO91" s="443"/>
      <c r="BP91" s="443"/>
      <c r="BQ91" s="494"/>
      <c r="BR91" s="501"/>
      <c r="BS91" s="443"/>
      <c r="BT91" s="443"/>
      <c r="BU91" s="443"/>
      <c r="BV91" s="443"/>
      <c r="BW91" s="443"/>
      <c r="BX91" s="443"/>
      <c r="BY91" s="444"/>
      <c r="BZ91" s="444"/>
      <c r="CA91" s="444"/>
      <c r="CB91" s="444"/>
      <c r="CC91" s="444"/>
      <c r="CD91" s="444"/>
      <c r="CE91" s="444"/>
      <c r="CF91" s="444"/>
      <c r="CG91" s="444"/>
      <c r="CH91" s="905"/>
      <c r="CI91" s="905"/>
      <c r="CJ91" s="905"/>
      <c r="CK91" s="905"/>
      <c r="CL91" s="905"/>
      <c r="CM91" s="905"/>
      <c r="CN91" s="905"/>
      <c r="CO91" s="905"/>
      <c r="CP91" s="905"/>
      <c r="CQ91" s="905"/>
      <c r="CR91" s="905"/>
      <c r="CS91" s="905"/>
      <c r="CT91" s="905"/>
      <c r="CU91" s="905"/>
      <c r="CV91" s="905"/>
      <c r="CW91" s="905"/>
      <c r="CX91" s="905"/>
      <c r="CY91" s="905"/>
      <c r="CZ91" s="905"/>
    </row>
    <row r="92" s="133" customFormat="true" ht="15" customHeight="true" x14ac:dyDescent="0.2">
      <c r="A92" s="277"/>
      <c r="B92" s="296"/>
      <c r="C92" s="359"/>
      <c r="D92" s="360"/>
      <c r="E92" s="360"/>
      <c r="F92" s="360"/>
      <c r="G92" s="361"/>
      <c r="H92" s="362"/>
      <c r="I92" s="360"/>
      <c r="J92" s="360"/>
      <c r="K92" s="360"/>
      <c r="L92" s="363"/>
      <c r="M92" s="364"/>
      <c r="N92" s="360"/>
      <c r="O92" s="360"/>
      <c r="P92" s="360"/>
      <c r="Q92" s="361"/>
      <c r="R92" s="364"/>
      <c r="S92" s="360"/>
      <c r="T92" s="360"/>
      <c r="U92" s="360"/>
      <c r="V92" s="360"/>
      <c r="W92" s="360"/>
      <c r="X92" s="360"/>
      <c r="Y92" s="365"/>
      <c r="Z92" s="365"/>
      <c r="AA92" s="365"/>
      <c r="AB92" s="365"/>
      <c r="AC92" s="365"/>
      <c r="AD92" s="365"/>
      <c r="AE92" s="365"/>
      <c r="AF92" s="365"/>
      <c r="AG92" s="365"/>
      <c r="AH92" s="866"/>
      <c r="AI92" s="866"/>
      <c r="AJ92" s="866"/>
      <c r="AK92" s="866"/>
      <c r="AL92" s="866"/>
      <c r="AM92" s="866"/>
      <c r="AN92" s="866"/>
      <c r="AO92" s="866"/>
      <c r="AP92" s="866"/>
      <c r="AQ92" s="866"/>
      <c r="AR92" s="866"/>
      <c r="AS92" s="866"/>
      <c r="AT92" s="866"/>
      <c r="AU92" s="866"/>
      <c r="AV92" s="866"/>
      <c r="AW92" s="866"/>
      <c r="AX92" s="866"/>
      <c r="AY92" s="866"/>
      <c r="AZ92" s="242"/>
      <c r="BA92" s="269"/>
      <c r="BB92" s="171"/>
      <c r="BC92" s="493"/>
      <c r="BD92" s="443"/>
      <c r="BE92" s="443"/>
      <c r="BF92" s="443"/>
      <c r="BG92" s="494"/>
      <c r="BH92" s="501"/>
      <c r="BI92" s="443"/>
      <c r="BJ92" s="443"/>
      <c r="BK92" s="443"/>
      <c r="BL92" s="494"/>
      <c r="BM92" s="501"/>
      <c r="BN92" s="443"/>
      <c r="BO92" s="443"/>
      <c r="BP92" s="443"/>
      <c r="BQ92" s="494"/>
      <c r="BR92" s="501"/>
      <c r="BS92" s="443"/>
      <c r="BT92" s="443"/>
      <c r="BU92" s="443"/>
      <c r="BV92" s="443"/>
      <c r="BW92" s="443"/>
      <c r="BX92" s="443"/>
      <c r="BY92" s="444"/>
      <c r="BZ92" s="444"/>
      <c r="CA92" s="444"/>
      <c r="CB92" s="444"/>
      <c r="CC92" s="444"/>
      <c r="CD92" s="444"/>
      <c r="CE92" s="444"/>
      <c r="CF92" s="444"/>
      <c r="CG92" s="444"/>
      <c r="CH92" s="905"/>
      <c r="CI92" s="905"/>
      <c r="CJ92" s="905"/>
      <c r="CK92" s="905"/>
      <c r="CL92" s="905"/>
      <c r="CM92" s="905"/>
      <c r="CN92" s="905"/>
      <c r="CO92" s="905"/>
      <c r="CP92" s="905"/>
      <c r="CQ92" s="905"/>
      <c r="CR92" s="905"/>
      <c r="CS92" s="905"/>
      <c r="CT92" s="905"/>
      <c r="CU92" s="905"/>
      <c r="CV92" s="905"/>
      <c r="CW92" s="905"/>
      <c r="CX92" s="905"/>
      <c r="CY92" s="905"/>
      <c r="CZ92" s="905"/>
    </row>
    <row r="93" s="133" customFormat="true" ht="15" customHeight="true" x14ac:dyDescent="0.2">
      <c r="A93" s="277"/>
      <c r="B93" s="296"/>
      <c r="C93" s="359"/>
      <c r="D93" s="360"/>
      <c r="E93" s="360"/>
      <c r="F93" s="360"/>
      <c r="G93" s="361"/>
      <c r="H93" s="362"/>
      <c r="I93" s="360"/>
      <c r="J93" s="360"/>
      <c r="K93" s="360"/>
      <c r="L93" s="363"/>
      <c r="M93" s="364"/>
      <c r="N93" s="360"/>
      <c r="O93" s="360"/>
      <c r="P93" s="360"/>
      <c r="Q93" s="361"/>
      <c r="R93" s="364"/>
      <c r="S93" s="360"/>
      <c r="T93" s="360"/>
      <c r="U93" s="360"/>
      <c r="V93" s="360"/>
      <c r="W93" s="360"/>
      <c r="X93" s="360"/>
      <c r="Y93" s="365"/>
      <c r="Z93" s="365"/>
      <c r="AA93" s="365"/>
      <c r="AB93" s="365"/>
      <c r="AC93" s="365"/>
      <c r="AD93" s="365"/>
      <c r="AE93" s="365"/>
      <c r="AF93" s="365"/>
      <c r="AG93" s="365"/>
      <c r="AH93" s="866"/>
      <c r="AI93" s="866"/>
      <c r="AJ93" s="866"/>
      <c r="AK93" s="866"/>
      <c r="AL93" s="866"/>
      <c r="AM93" s="866"/>
      <c r="AN93" s="866"/>
      <c r="AO93" s="866"/>
      <c r="AP93" s="866"/>
      <c r="AQ93" s="866"/>
      <c r="AR93" s="866"/>
      <c r="AS93" s="866"/>
      <c r="AT93" s="866"/>
      <c r="AU93" s="866"/>
      <c r="AV93" s="866"/>
      <c r="AW93" s="866"/>
      <c r="AX93" s="866"/>
      <c r="AY93" s="866"/>
      <c r="AZ93" s="242"/>
      <c r="BA93" s="269"/>
      <c r="BB93" s="171"/>
      <c r="BC93" s="493"/>
      <c r="BD93" s="443"/>
      <c r="BE93" s="443"/>
      <c r="BF93" s="443"/>
      <c r="BG93" s="494"/>
      <c r="BH93" s="501"/>
      <c r="BI93" s="443"/>
      <c r="BJ93" s="443"/>
      <c r="BK93" s="443"/>
      <c r="BL93" s="494"/>
      <c r="BM93" s="501"/>
      <c r="BN93" s="443"/>
      <c r="BO93" s="443"/>
      <c r="BP93" s="443"/>
      <c r="BQ93" s="494"/>
      <c r="BR93" s="501"/>
      <c r="BS93" s="443"/>
      <c r="BT93" s="443"/>
      <c r="BU93" s="443"/>
      <c r="BV93" s="443"/>
      <c r="BW93" s="443"/>
      <c r="BX93" s="443"/>
      <c r="BY93" s="444"/>
      <c r="BZ93" s="444"/>
      <c r="CA93" s="444"/>
      <c r="CB93" s="444"/>
      <c r="CC93" s="444"/>
      <c r="CD93" s="444"/>
      <c r="CE93" s="444"/>
      <c r="CF93" s="444"/>
      <c r="CG93" s="444"/>
      <c r="CH93" s="905"/>
      <c r="CI93" s="905"/>
      <c r="CJ93" s="905"/>
      <c r="CK93" s="905"/>
      <c r="CL93" s="905"/>
      <c r="CM93" s="905"/>
      <c r="CN93" s="905"/>
      <c r="CO93" s="905"/>
      <c r="CP93" s="905"/>
      <c r="CQ93" s="905"/>
      <c r="CR93" s="905"/>
      <c r="CS93" s="905"/>
      <c r="CT93" s="905"/>
      <c r="CU93" s="905"/>
      <c r="CV93" s="905"/>
      <c r="CW93" s="905"/>
      <c r="CX93" s="905"/>
      <c r="CY93" s="905"/>
      <c r="CZ93" s="905"/>
    </row>
    <row r="94" s="133" customFormat="true" ht="15" customHeight="true" x14ac:dyDescent="0.2">
      <c r="A94" s="277"/>
      <c r="B94" s="296"/>
      <c r="C94" s="359"/>
      <c r="D94" s="360"/>
      <c r="E94" s="360"/>
      <c r="F94" s="360"/>
      <c r="G94" s="361"/>
      <c r="H94" s="362"/>
      <c r="I94" s="360"/>
      <c r="J94" s="360"/>
      <c r="K94" s="360"/>
      <c r="L94" s="363"/>
      <c r="M94" s="364"/>
      <c r="N94" s="360"/>
      <c r="O94" s="360"/>
      <c r="P94" s="360"/>
      <c r="Q94" s="361"/>
      <c r="R94" s="364"/>
      <c r="S94" s="360"/>
      <c r="T94" s="360"/>
      <c r="U94" s="360"/>
      <c r="V94" s="360"/>
      <c r="W94" s="360"/>
      <c r="X94" s="360"/>
      <c r="Y94" s="365"/>
      <c r="Z94" s="365"/>
      <c r="AA94" s="365"/>
      <c r="AB94" s="365"/>
      <c r="AC94" s="365"/>
      <c r="AD94" s="365"/>
      <c r="AE94" s="365"/>
      <c r="AF94" s="365"/>
      <c r="AG94" s="365"/>
      <c r="AH94" s="866"/>
      <c r="AI94" s="866"/>
      <c r="AJ94" s="866"/>
      <c r="AK94" s="866"/>
      <c r="AL94" s="866"/>
      <c r="AM94" s="866"/>
      <c r="AN94" s="866"/>
      <c r="AO94" s="866"/>
      <c r="AP94" s="866"/>
      <c r="AQ94" s="866"/>
      <c r="AR94" s="866"/>
      <c r="AS94" s="866"/>
      <c r="AT94" s="866"/>
      <c r="AU94" s="866"/>
      <c r="AV94" s="866"/>
      <c r="AW94" s="866"/>
      <c r="AX94" s="866"/>
      <c r="AY94" s="866"/>
      <c r="AZ94" s="242"/>
      <c r="BA94" s="269"/>
      <c r="BB94" s="171"/>
      <c r="BC94" s="493"/>
      <c r="BD94" s="443"/>
      <c r="BE94" s="443"/>
      <c r="BF94" s="443"/>
      <c r="BG94" s="494"/>
      <c r="BH94" s="501"/>
      <c r="BI94" s="443"/>
      <c r="BJ94" s="443"/>
      <c r="BK94" s="443"/>
      <c r="BL94" s="494"/>
      <c r="BM94" s="501"/>
      <c r="BN94" s="443"/>
      <c r="BO94" s="443"/>
      <c r="BP94" s="443"/>
      <c r="BQ94" s="494"/>
      <c r="BR94" s="501"/>
      <c r="BS94" s="443"/>
      <c r="BT94" s="443"/>
      <c r="BU94" s="443"/>
      <c r="BV94" s="443"/>
      <c r="BW94" s="443"/>
      <c r="BX94" s="443"/>
      <c r="BY94" s="444"/>
      <c r="BZ94" s="444"/>
      <c r="CA94" s="444"/>
      <c r="CB94" s="444"/>
      <c r="CC94" s="444"/>
      <c r="CD94" s="444"/>
      <c r="CE94" s="444"/>
      <c r="CF94" s="444"/>
      <c r="CG94" s="444"/>
      <c r="CH94" s="905"/>
      <c r="CI94" s="905"/>
      <c r="CJ94" s="905"/>
      <c r="CK94" s="905"/>
      <c r="CL94" s="905"/>
      <c r="CM94" s="905"/>
      <c r="CN94" s="905"/>
      <c r="CO94" s="905"/>
      <c r="CP94" s="905"/>
      <c r="CQ94" s="905"/>
      <c r="CR94" s="905"/>
      <c r="CS94" s="905"/>
      <c r="CT94" s="905"/>
      <c r="CU94" s="905"/>
      <c r="CV94" s="905"/>
      <c r="CW94" s="905"/>
      <c r="CX94" s="905"/>
      <c r="CY94" s="905"/>
      <c r="CZ94" s="905"/>
    </row>
    <row r="95" s="133" customFormat="true" ht="15" customHeight="true" x14ac:dyDescent="0.2">
      <c r="A95" s="277"/>
      <c r="B95" s="296"/>
      <c r="C95" s="359"/>
      <c r="D95" s="360"/>
      <c r="E95" s="360"/>
      <c r="F95" s="360"/>
      <c r="G95" s="361"/>
      <c r="H95" s="362"/>
      <c r="I95" s="360"/>
      <c r="J95" s="360"/>
      <c r="K95" s="360"/>
      <c r="L95" s="363"/>
      <c r="M95" s="364"/>
      <c r="N95" s="360"/>
      <c r="O95" s="360"/>
      <c r="P95" s="360"/>
      <c r="Q95" s="361"/>
      <c r="R95" s="364"/>
      <c r="S95" s="360"/>
      <c r="T95" s="360"/>
      <c r="U95" s="360"/>
      <c r="V95" s="360"/>
      <c r="W95" s="360"/>
      <c r="X95" s="360"/>
      <c r="Y95" s="365"/>
      <c r="Z95" s="365"/>
      <c r="AA95" s="365"/>
      <c r="AB95" s="365"/>
      <c r="AC95" s="365"/>
      <c r="AD95" s="365"/>
      <c r="AE95" s="365"/>
      <c r="AF95" s="365"/>
      <c r="AG95" s="365"/>
      <c r="AH95" s="866"/>
      <c r="AI95" s="866"/>
      <c r="AJ95" s="866"/>
      <c r="AK95" s="866"/>
      <c r="AL95" s="866"/>
      <c r="AM95" s="866"/>
      <c r="AN95" s="866"/>
      <c r="AO95" s="866"/>
      <c r="AP95" s="866"/>
      <c r="AQ95" s="866"/>
      <c r="AR95" s="866"/>
      <c r="AS95" s="866"/>
      <c r="AT95" s="866"/>
      <c r="AU95" s="866"/>
      <c r="AV95" s="866"/>
      <c r="AW95" s="866"/>
      <c r="AX95" s="866"/>
      <c r="AY95" s="866"/>
      <c r="AZ95" s="242"/>
      <c r="BA95" s="269"/>
      <c r="BB95" s="171"/>
      <c r="BC95" s="493"/>
      <c r="BD95" s="443"/>
      <c r="BE95" s="443"/>
      <c r="BF95" s="443"/>
      <c r="BG95" s="494"/>
      <c r="BH95" s="501"/>
      <c r="BI95" s="443"/>
      <c r="BJ95" s="443"/>
      <c r="BK95" s="443"/>
      <c r="BL95" s="494"/>
      <c r="BM95" s="501"/>
      <c r="BN95" s="443"/>
      <c r="BO95" s="443"/>
      <c r="BP95" s="443"/>
      <c r="BQ95" s="494"/>
      <c r="BR95" s="501"/>
      <c r="BS95" s="443"/>
      <c r="BT95" s="443"/>
      <c r="BU95" s="443"/>
      <c r="BV95" s="443"/>
      <c r="BW95" s="443"/>
      <c r="BX95" s="443"/>
      <c r="BY95" s="444"/>
      <c r="BZ95" s="444"/>
      <c r="CA95" s="444"/>
      <c r="CB95" s="444"/>
      <c r="CC95" s="444"/>
      <c r="CD95" s="444"/>
      <c r="CE95" s="444"/>
      <c r="CF95" s="444"/>
      <c r="CG95" s="444"/>
      <c r="CH95" s="905"/>
      <c r="CI95" s="905"/>
      <c r="CJ95" s="905"/>
      <c r="CK95" s="905"/>
      <c r="CL95" s="905"/>
      <c r="CM95" s="905"/>
      <c r="CN95" s="905"/>
      <c r="CO95" s="905"/>
      <c r="CP95" s="905"/>
      <c r="CQ95" s="905"/>
      <c r="CR95" s="905"/>
      <c r="CS95" s="905"/>
      <c r="CT95" s="905"/>
      <c r="CU95" s="905"/>
      <c r="CV95" s="905"/>
      <c r="CW95" s="905"/>
      <c r="CX95" s="905"/>
      <c r="CY95" s="905"/>
      <c r="CZ95" s="905"/>
    </row>
    <row r="96" s="133" customFormat="true" ht="15" customHeight="true" x14ac:dyDescent="0.2">
      <c r="A96" s="277"/>
      <c r="B96" s="296"/>
      <c r="C96" s="359"/>
      <c r="D96" s="360"/>
      <c r="E96" s="360"/>
      <c r="F96" s="360"/>
      <c r="G96" s="361"/>
      <c r="H96" s="362"/>
      <c r="I96" s="360"/>
      <c r="J96" s="360"/>
      <c r="K96" s="360"/>
      <c r="L96" s="363"/>
      <c r="M96" s="364"/>
      <c r="N96" s="360"/>
      <c r="O96" s="360"/>
      <c r="P96" s="360"/>
      <c r="Q96" s="361"/>
      <c r="R96" s="364"/>
      <c r="S96" s="360"/>
      <c r="T96" s="360"/>
      <c r="U96" s="360"/>
      <c r="V96" s="360"/>
      <c r="W96" s="360"/>
      <c r="X96" s="360"/>
      <c r="Y96" s="365"/>
      <c r="Z96" s="365"/>
      <c r="AA96" s="365"/>
      <c r="AB96" s="365"/>
      <c r="AC96" s="365"/>
      <c r="AD96" s="365"/>
      <c r="AE96" s="365"/>
      <c r="AF96" s="365"/>
      <c r="AG96" s="365"/>
      <c r="AH96" s="866"/>
      <c r="AI96" s="866"/>
      <c r="AJ96" s="866"/>
      <c r="AK96" s="866"/>
      <c r="AL96" s="866"/>
      <c r="AM96" s="866"/>
      <c r="AN96" s="866"/>
      <c r="AO96" s="866"/>
      <c r="AP96" s="866"/>
      <c r="AQ96" s="866"/>
      <c r="AR96" s="866"/>
      <c r="AS96" s="866"/>
      <c r="AT96" s="866"/>
      <c r="AU96" s="866"/>
      <c r="AV96" s="866"/>
      <c r="AW96" s="866"/>
      <c r="AX96" s="866"/>
      <c r="AY96" s="866"/>
      <c r="AZ96" s="242"/>
      <c r="BA96" s="269"/>
      <c r="BB96" s="171"/>
      <c r="BC96" s="493"/>
      <c r="BD96" s="443"/>
      <c r="BE96" s="443"/>
      <c r="BF96" s="443"/>
      <c r="BG96" s="494"/>
      <c r="BH96" s="501"/>
      <c r="BI96" s="443"/>
      <c r="BJ96" s="443"/>
      <c r="BK96" s="443"/>
      <c r="BL96" s="494"/>
      <c r="BM96" s="501"/>
      <c r="BN96" s="443"/>
      <c r="BO96" s="443"/>
      <c r="BP96" s="443"/>
      <c r="BQ96" s="494"/>
      <c r="BR96" s="501"/>
      <c r="BS96" s="443"/>
      <c r="BT96" s="443"/>
      <c r="BU96" s="443"/>
      <c r="BV96" s="443"/>
      <c r="BW96" s="443"/>
      <c r="BX96" s="443"/>
      <c r="BY96" s="444"/>
      <c r="BZ96" s="444"/>
      <c r="CA96" s="444"/>
      <c r="CB96" s="444"/>
      <c r="CC96" s="444"/>
      <c r="CD96" s="444"/>
      <c r="CE96" s="444"/>
      <c r="CF96" s="444"/>
      <c r="CG96" s="444"/>
      <c r="CH96" s="905"/>
      <c r="CI96" s="905"/>
      <c r="CJ96" s="905"/>
      <c r="CK96" s="905"/>
      <c r="CL96" s="905"/>
      <c r="CM96" s="905"/>
      <c r="CN96" s="905"/>
      <c r="CO96" s="905"/>
      <c r="CP96" s="905"/>
      <c r="CQ96" s="905"/>
      <c r="CR96" s="905"/>
      <c r="CS96" s="905"/>
      <c r="CT96" s="905"/>
      <c r="CU96" s="905"/>
      <c r="CV96" s="905"/>
      <c r="CW96" s="905"/>
      <c r="CX96" s="905"/>
      <c r="CY96" s="905"/>
      <c r="CZ96" s="905"/>
    </row>
    <row r="97" s="133" customFormat="true" ht="15" customHeight="true" x14ac:dyDescent="0.2">
      <c r="A97" s="277"/>
      <c r="B97" s="296"/>
      <c r="C97" s="359"/>
      <c r="D97" s="360"/>
      <c r="E97" s="360"/>
      <c r="F97" s="360"/>
      <c r="G97" s="361"/>
      <c r="H97" s="362"/>
      <c r="I97" s="360"/>
      <c r="J97" s="360"/>
      <c r="K97" s="360"/>
      <c r="L97" s="363"/>
      <c r="M97" s="364"/>
      <c r="N97" s="360"/>
      <c r="O97" s="360"/>
      <c r="P97" s="360"/>
      <c r="Q97" s="361"/>
      <c r="R97" s="364"/>
      <c r="S97" s="360"/>
      <c r="T97" s="360"/>
      <c r="U97" s="360"/>
      <c r="V97" s="360"/>
      <c r="W97" s="360"/>
      <c r="X97" s="360"/>
      <c r="Y97" s="365"/>
      <c r="Z97" s="365"/>
      <c r="AA97" s="365"/>
      <c r="AB97" s="365"/>
      <c r="AC97" s="365"/>
      <c r="AD97" s="365"/>
      <c r="AE97" s="365"/>
      <c r="AF97" s="365"/>
      <c r="AG97" s="365"/>
      <c r="AH97" s="866"/>
      <c r="AI97" s="866"/>
      <c r="AJ97" s="866"/>
      <c r="AK97" s="866"/>
      <c r="AL97" s="866"/>
      <c r="AM97" s="866"/>
      <c r="AN97" s="866"/>
      <c r="AO97" s="866"/>
      <c r="AP97" s="866"/>
      <c r="AQ97" s="866"/>
      <c r="AR97" s="866"/>
      <c r="AS97" s="866"/>
      <c r="AT97" s="866"/>
      <c r="AU97" s="866"/>
      <c r="AV97" s="866"/>
      <c r="AW97" s="866"/>
      <c r="AX97" s="866"/>
      <c r="AY97" s="866"/>
      <c r="AZ97" s="242"/>
      <c r="BA97" s="269"/>
      <c r="BB97" s="171"/>
      <c r="BC97" s="493"/>
      <c r="BD97" s="443"/>
      <c r="BE97" s="443"/>
      <c r="BF97" s="443"/>
      <c r="BG97" s="494"/>
      <c r="BH97" s="501"/>
      <c r="BI97" s="443"/>
      <c r="BJ97" s="443"/>
      <c r="BK97" s="443"/>
      <c r="BL97" s="494"/>
      <c r="BM97" s="501"/>
      <c r="BN97" s="443"/>
      <c r="BO97" s="443"/>
      <c r="BP97" s="443"/>
      <c r="BQ97" s="494"/>
      <c r="BR97" s="501"/>
      <c r="BS97" s="443"/>
      <c r="BT97" s="443"/>
      <c r="BU97" s="443"/>
      <c r="BV97" s="443"/>
      <c r="BW97" s="443"/>
      <c r="BX97" s="443"/>
      <c r="BY97" s="444"/>
      <c r="BZ97" s="444"/>
      <c r="CA97" s="444"/>
      <c r="CB97" s="444"/>
      <c r="CC97" s="444"/>
      <c r="CD97" s="444"/>
      <c r="CE97" s="444"/>
      <c r="CF97" s="444"/>
      <c r="CG97" s="444"/>
      <c r="CH97" s="905"/>
      <c r="CI97" s="905"/>
      <c r="CJ97" s="905"/>
      <c r="CK97" s="905"/>
      <c r="CL97" s="905"/>
      <c r="CM97" s="905"/>
      <c r="CN97" s="905"/>
      <c r="CO97" s="905"/>
      <c r="CP97" s="905"/>
      <c r="CQ97" s="905"/>
      <c r="CR97" s="905"/>
      <c r="CS97" s="905"/>
      <c r="CT97" s="905"/>
      <c r="CU97" s="905"/>
      <c r="CV97" s="905"/>
      <c r="CW97" s="905"/>
      <c r="CX97" s="905"/>
      <c r="CY97" s="905"/>
      <c r="CZ97" s="905"/>
    </row>
    <row r="98" s="133" customFormat="true" ht="15" customHeight="true" x14ac:dyDescent="0.2">
      <c r="A98" s="277"/>
      <c r="B98" s="296"/>
      <c r="C98" s="359"/>
      <c r="D98" s="360"/>
      <c r="E98" s="360"/>
      <c r="F98" s="360"/>
      <c r="G98" s="361"/>
      <c r="H98" s="362"/>
      <c r="I98" s="360"/>
      <c r="J98" s="360"/>
      <c r="K98" s="360"/>
      <c r="L98" s="363"/>
      <c r="M98" s="364"/>
      <c r="N98" s="360"/>
      <c r="O98" s="360"/>
      <c r="P98" s="360"/>
      <c r="Q98" s="361"/>
      <c r="R98" s="364"/>
      <c r="S98" s="360"/>
      <c r="T98" s="360"/>
      <c r="U98" s="360"/>
      <c r="V98" s="360"/>
      <c r="W98" s="360"/>
      <c r="X98" s="360"/>
      <c r="Y98" s="365"/>
      <c r="Z98" s="365"/>
      <c r="AA98" s="365"/>
      <c r="AB98" s="365"/>
      <c r="AC98" s="365"/>
      <c r="AD98" s="365"/>
      <c r="AE98" s="365"/>
      <c r="AF98" s="365"/>
      <c r="AG98" s="365"/>
      <c r="AH98" s="866"/>
      <c r="AI98" s="866"/>
      <c r="AJ98" s="866"/>
      <c r="AK98" s="866"/>
      <c r="AL98" s="866"/>
      <c r="AM98" s="866"/>
      <c r="AN98" s="866"/>
      <c r="AO98" s="866"/>
      <c r="AP98" s="866"/>
      <c r="AQ98" s="866"/>
      <c r="AR98" s="866"/>
      <c r="AS98" s="866"/>
      <c r="AT98" s="866"/>
      <c r="AU98" s="866"/>
      <c r="AV98" s="866"/>
      <c r="AW98" s="866"/>
      <c r="AX98" s="866"/>
      <c r="AY98" s="866"/>
      <c r="AZ98" s="242"/>
      <c r="BA98" s="269"/>
      <c r="BB98" s="171"/>
      <c r="BC98" s="493"/>
      <c r="BD98" s="443"/>
      <c r="BE98" s="443"/>
      <c r="BF98" s="443"/>
      <c r="BG98" s="494"/>
      <c r="BH98" s="501"/>
      <c r="BI98" s="443"/>
      <c r="BJ98" s="443"/>
      <c r="BK98" s="443"/>
      <c r="BL98" s="494"/>
      <c r="BM98" s="501"/>
      <c r="BN98" s="443"/>
      <c r="BO98" s="443"/>
      <c r="BP98" s="443"/>
      <c r="BQ98" s="494"/>
      <c r="BR98" s="501"/>
      <c r="BS98" s="443"/>
      <c r="BT98" s="443"/>
      <c r="BU98" s="443"/>
      <c r="BV98" s="443"/>
      <c r="BW98" s="443"/>
      <c r="BX98" s="443"/>
      <c r="BY98" s="444"/>
      <c r="BZ98" s="444"/>
      <c r="CA98" s="444"/>
      <c r="CB98" s="444"/>
      <c r="CC98" s="444"/>
      <c r="CD98" s="444"/>
      <c r="CE98" s="444"/>
      <c r="CF98" s="444"/>
      <c r="CG98" s="444"/>
      <c r="CH98" s="905"/>
      <c r="CI98" s="905"/>
      <c r="CJ98" s="905"/>
      <c r="CK98" s="905"/>
      <c r="CL98" s="905"/>
      <c r="CM98" s="905"/>
      <c r="CN98" s="905"/>
      <c r="CO98" s="905"/>
      <c r="CP98" s="905"/>
      <c r="CQ98" s="905"/>
      <c r="CR98" s="905"/>
      <c r="CS98" s="905"/>
      <c r="CT98" s="905"/>
      <c r="CU98" s="905"/>
      <c r="CV98" s="905"/>
      <c r="CW98" s="905"/>
      <c r="CX98" s="905"/>
      <c r="CY98" s="905"/>
      <c r="CZ98" s="905"/>
    </row>
    <row r="99" s="133" customFormat="true" ht="15" customHeight="true" x14ac:dyDescent="0.2">
      <c r="A99" s="277"/>
      <c r="B99" s="296"/>
      <c r="C99" s="359"/>
      <c r="D99" s="360"/>
      <c r="E99" s="360"/>
      <c r="F99" s="360"/>
      <c r="G99" s="361"/>
      <c r="H99" s="362"/>
      <c r="I99" s="360"/>
      <c r="J99" s="360"/>
      <c r="K99" s="360"/>
      <c r="L99" s="363"/>
      <c r="M99" s="364"/>
      <c r="N99" s="360"/>
      <c r="O99" s="360"/>
      <c r="P99" s="360"/>
      <c r="Q99" s="361"/>
      <c r="R99" s="364"/>
      <c r="S99" s="360"/>
      <c r="T99" s="360"/>
      <c r="U99" s="360"/>
      <c r="V99" s="360"/>
      <c r="W99" s="360"/>
      <c r="X99" s="360"/>
      <c r="Y99" s="365"/>
      <c r="Z99" s="365"/>
      <c r="AA99" s="365"/>
      <c r="AB99" s="365"/>
      <c r="AC99" s="365"/>
      <c r="AD99" s="365"/>
      <c r="AE99" s="365"/>
      <c r="AF99" s="365"/>
      <c r="AG99" s="365"/>
      <c r="AH99" s="866"/>
      <c r="AI99" s="866"/>
      <c r="AJ99" s="866"/>
      <c r="AK99" s="866"/>
      <c r="AL99" s="866"/>
      <c r="AM99" s="866"/>
      <c r="AN99" s="866"/>
      <c r="AO99" s="866"/>
      <c r="AP99" s="866"/>
      <c r="AQ99" s="866"/>
      <c r="AR99" s="866"/>
      <c r="AS99" s="866"/>
      <c r="AT99" s="866"/>
      <c r="AU99" s="866"/>
      <c r="AV99" s="866"/>
      <c r="AW99" s="866"/>
      <c r="AX99" s="866"/>
      <c r="AY99" s="866"/>
      <c r="AZ99" s="242"/>
      <c r="BA99" s="269"/>
      <c r="BB99" s="171"/>
      <c r="BC99" s="493"/>
      <c r="BD99" s="443"/>
      <c r="BE99" s="443"/>
      <c r="BF99" s="443"/>
      <c r="BG99" s="494"/>
      <c r="BH99" s="501"/>
      <c r="BI99" s="443"/>
      <c r="BJ99" s="443"/>
      <c r="BK99" s="443"/>
      <c r="BL99" s="494"/>
      <c r="BM99" s="501"/>
      <c r="BN99" s="443"/>
      <c r="BO99" s="443"/>
      <c r="BP99" s="443"/>
      <c r="BQ99" s="494"/>
      <c r="BR99" s="501"/>
      <c r="BS99" s="443"/>
      <c r="BT99" s="443"/>
      <c r="BU99" s="443"/>
      <c r="BV99" s="443"/>
      <c r="BW99" s="443"/>
      <c r="BX99" s="443"/>
      <c r="BY99" s="444"/>
      <c r="BZ99" s="444"/>
      <c r="CA99" s="444"/>
      <c r="CB99" s="444"/>
      <c r="CC99" s="444"/>
      <c r="CD99" s="444"/>
      <c r="CE99" s="444"/>
      <c r="CF99" s="444"/>
      <c r="CG99" s="444"/>
      <c r="CH99" s="905"/>
      <c r="CI99" s="905"/>
      <c r="CJ99" s="905"/>
      <c r="CK99" s="905"/>
      <c r="CL99" s="905"/>
      <c r="CM99" s="905"/>
      <c r="CN99" s="905"/>
      <c r="CO99" s="905"/>
      <c r="CP99" s="905"/>
      <c r="CQ99" s="905"/>
      <c r="CR99" s="905"/>
      <c r="CS99" s="905"/>
      <c r="CT99" s="905"/>
      <c r="CU99" s="905"/>
      <c r="CV99" s="905"/>
      <c r="CW99" s="905"/>
      <c r="CX99" s="905"/>
      <c r="CY99" s="905"/>
      <c r="CZ99" s="905"/>
    </row>
    <row r="100" s="133" customFormat="true" ht="15" customHeight="true" x14ac:dyDescent="0.2">
      <c r="A100" s="277"/>
      <c r="B100" s="296"/>
      <c r="C100" s="359"/>
      <c r="D100" s="360"/>
      <c r="E100" s="360"/>
      <c r="F100" s="360"/>
      <c r="G100" s="361"/>
      <c r="H100" s="362"/>
      <c r="I100" s="360"/>
      <c r="J100" s="360"/>
      <c r="K100" s="360"/>
      <c r="L100" s="363"/>
      <c r="M100" s="364"/>
      <c r="N100" s="360"/>
      <c r="O100" s="360"/>
      <c r="P100" s="360"/>
      <c r="Q100" s="361"/>
      <c r="R100" s="364"/>
      <c r="S100" s="360"/>
      <c r="T100" s="360"/>
      <c r="U100" s="360"/>
      <c r="V100" s="360"/>
      <c r="W100" s="360"/>
      <c r="X100" s="360"/>
      <c r="Y100" s="365"/>
      <c r="Z100" s="365"/>
      <c r="AA100" s="365"/>
      <c r="AB100" s="365"/>
      <c r="AC100" s="365"/>
      <c r="AD100" s="365"/>
      <c r="AE100" s="365"/>
      <c r="AF100" s="365"/>
      <c r="AG100" s="365"/>
      <c r="AH100" s="866"/>
      <c r="AI100" s="866"/>
      <c r="AJ100" s="866"/>
      <c r="AK100" s="866"/>
      <c r="AL100" s="866"/>
      <c r="AM100" s="866"/>
      <c r="AN100" s="866"/>
      <c r="AO100" s="866"/>
      <c r="AP100" s="866"/>
      <c r="AQ100" s="866"/>
      <c r="AR100" s="866"/>
      <c r="AS100" s="866"/>
      <c r="AT100" s="866"/>
      <c r="AU100" s="866"/>
      <c r="AV100" s="866"/>
      <c r="AW100" s="866"/>
      <c r="AX100" s="866"/>
      <c r="AY100" s="866"/>
      <c r="AZ100" s="242"/>
      <c r="BA100" s="269"/>
      <c r="BB100" s="171"/>
      <c r="BC100" s="493"/>
      <c r="BD100" s="443"/>
      <c r="BE100" s="443"/>
      <c r="BF100" s="443"/>
      <c r="BG100" s="494"/>
      <c r="BH100" s="501"/>
      <c r="BI100" s="443"/>
      <c r="BJ100" s="443"/>
      <c r="BK100" s="443"/>
      <c r="BL100" s="494"/>
      <c r="BM100" s="501"/>
      <c r="BN100" s="443"/>
      <c r="BO100" s="443"/>
      <c r="BP100" s="443"/>
      <c r="BQ100" s="494"/>
      <c r="BR100" s="501"/>
      <c r="BS100" s="443"/>
      <c r="BT100" s="443"/>
      <c r="BU100" s="443"/>
      <c r="BV100" s="443"/>
      <c r="BW100" s="443"/>
      <c r="BX100" s="443"/>
      <c r="BY100" s="444"/>
      <c r="BZ100" s="444"/>
      <c r="CA100" s="444"/>
      <c r="CB100" s="444"/>
      <c r="CC100" s="444"/>
      <c r="CD100" s="444"/>
      <c r="CE100" s="444"/>
      <c r="CF100" s="444"/>
      <c r="CG100" s="444"/>
      <c r="CH100" s="905"/>
      <c r="CI100" s="905"/>
      <c r="CJ100" s="905"/>
      <c r="CK100" s="905"/>
      <c r="CL100" s="905"/>
      <c r="CM100" s="905"/>
      <c r="CN100" s="905"/>
      <c r="CO100" s="905"/>
      <c r="CP100" s="905"/>
      <c r="CQ100" s="905"/>
      <c r="CR100" s="905"/>
      <c r="CS100" s="905"/>
      <c r="CT100" s="905"/>
      <c r="CU100" s="905"/>
      <c r="CV100" s="905"/>
      <c r="CW100" s="905"/>
      <c r="CX100" s="905"/>
      <c r="CY100" s="905"/>
      <c r="CZ100" s="905"/>
    </row>
    <row r="101" s="133" customFormat="true" ht="15" customHeight="true" x14ac:dyDescent="0.2">
      <c r="A101" s="277"/>
      <c r="B101" s="296"/>
      <c r="C101" s="359"/>
      <c r="D101" s="360"/>
      <c r="E101" s="360"/>
      <c r="F101" s="360"/>
      <c r="G101" s="361"/>
      <c r="H101" s="362"/>
      <c r="I101" s="360"/>
      <c r="J101" s="360"/>
      <c r="K101" s="360"/>
      <c r="L101" s="363"/>
      <c r="M101" s="364"/>
      <c r="N101" s="360"/>
      <c r="O101" s="360"/>
      <c r="P101" s="360"/>
      <c r="Q101" s="361"/>
      <c r="R101" s="364"/>
      <c r="S101" s="360"/>
      <c r="T101" s="360"/>
      <c r="U101" s="360"/>
      <c r="V101" s="360"/>
      <c r="W101" s="360"/>
      <c r="X101" s="360"/>
      <c r="Y101" s="365"/>
      <c r="Z101" s="365"/>
      <c r="AA101" s="365"/>
      <c r="AB101" s="365"/>
      <c r="AC101" s="365"/>
      <c r="AD101" s="365"/>
      <c r="AE101" s="365"/>
      <c r="AF101" s="365"/>
      <c r="AG101" s="365"/>
      <c r="AH101" s="866"/>
      <c r="AI101" s="866"/>
      <c r="AJ101" s="866"/>
      <c r="AK101" s="866"/>
      <c r="AL101" s="866"/>
      <c r="AM101" s="866"/>
      <c r="AN101" s="866"/>
      <c r="AO101" s="866"/>
      <c r="AP101" s="866"/>
      <c r="AQ101" s="866"/>
      <c r="AR101" s="866"/>
      <c r="AS101" s="866"/>
      <c r="AT101" s="866"/>
      <c r="AU101" s="866"/>
      <c r="AV101" s="866"/>
      <c r="AW101" s="866"/>
      <c r="AX101" s="866"/>
      <c r="AY101" s="866"/>
      <c r="AZ101" s="242"/>
      <c r="BA101" s="269"/>
      <c r="BB101" s="171"/>
      <c r="BC101" s="493"/>
      <c r="BD101" s="443"/>
      <c r="BE101" s="443"/>
      <c r="BF101" s="443"/>
      <c r="BG101" s="494"/>
      <c r="BH101" s="501"/>
      <c r="BI101" s="443"/>
      <c r="BJ101" s="443"/>
      <c r="BK101" s="443"/>
      <c r="BL101" s="494"/>
      <c r="BM101" s="501"/>
      <c r="BN101" s="443"/>
      <c r="BO101" s="443"/>
      <c r="BP101" s="443"/>
      <c r="BQ101" s="494"/>
      <c r="BR101" s="501"/>
      <c r="BS101" s="443"/>
      <c r="BT101" s="443"/>
      <c r="BU101" s="443"/>
      <c r="BV101" s="443"/>
      <c r="BW101" s="443"/>
      <c r="BX101" s="443"/>
      <c r="BY101" s="444"/>
      <c r="BZ101" s="444"/>
      <c r="CA101" s="444"/>
      <c r="CB101" s="444"/>
      <c r="CC101" s="444"/>
      <c r="CD101" s="444"/>
      <c r="CE101" s="444"/>
      <c r="CF101" s="444"/>
      <c r="CG101" s="444"/>
      <c r="CH101" s="905"/>
      <c r="CI101" s="905"/>
      <c r="CJ101" s="905"/>
      <c r="CK101" s="905"/>
      <c r="CL101" s="905"/>
      <c r="CM101" s="905"/>
      <c r="CN101" s="905"/>
      <c r="CO101" s="905"/>
      <c r="CP101" s="905"/>
      <c r="CQ101" s="905"/>
      <c r="CR101" s="905"/>
      <c r="CS101" s="905"/>
      <c r="CT101" s="905"/>
      <c r="CU101" s="905"/>
      <c r="CV101" s="905"/>
      <c r="CW101" s="905"/>
      <c r="CX101" s="905"/>
      <c r="CY101" s="905"/>
      <c r="CZ101" s="905"/>
    </row>
    <row r="102" s="133" customFormat="true" ht="15" customHeight="true" x14ac:dyDescent="0.2">
      <c r="A102" s="277"/>
      <c r="B102" s="296"/>
      <c r="C102" s="359"/>
      <c r="D102" s="360"/>
      <c r="E102" s="360"/>
      <c r="F102" s="360"/>
      <c r="G102" s="361"/>
      <c r="H102" s="362"/>
      <c r="I102" s="360"/>
      <c r="J102" s="360"/>
      <c r="K102" s="360"/>
      <c r="L102" s="363"/>
      <c r="M102" s="364"/>
      <c r="N102" s="360"/>
      <c r="O102" s="360"/>
      <c r="P102" s="360"/>
      <c r="Q102" s="361"/>
      <c r="R102" s="364"/>
      <c r="S102" s="360"/>
      <c r="T102" s="360"/>
      <c r="U102" s="360"/>
      <c r="V102" s="360"/>
      <c r="W102" s="360"/>
      <c r="X102" s="360"/>
      <c r="Y102" s="365"/>
      <c r="Z102" s="365"/>
      <c r="AA102" s="365"/>
      <c r="AB102" s="365"/>
      <c r="AC102" s="365"/>
      <c r="AD102" s="365"/>
      <c r="AE102" s="365"/>
      <c r="AF102" s="365"/>
      <c r="AG102" s="365"/>
      <c r="AH102" s="866"/>
      <c r="AI102" s="866"/>
      <c r="AJ102" s="866"/>
      <c r="AK102" s="866"/>
      <c r="AL102" s="866"/>
      <c r="AM102" s="866"/>
      <c r="AN102" s="866"/>
      <c r="AO102" s="866"/>
      <c r="AP102" s="866"/>
      <c r="AQ102" s="866"/>
      <c r="AR102" s="866"/>
      <c r="AS102" s="866"/>
      <c r="AT102" s="866"/>
      <c r="AU102" s="866"/>
      <c r="AV102" s="866"/>
      <c r="AW102" s="866"/>
      <c r="AX102" s="866"/>
      <c r="AY102" s="866"/>
      <c r="AZ102" s="242"/>
      <c r="BA102" s="269"/>
      <c r="BB102" s="171"/>
      <c r="BC102" s="493"/>
      <c r="BD102" s="443"/>
      <c r="BE102" s="443"/>
      <c r="BF102" s="443"/>
      <c r="BG102" s="494"/>
      <c r="BH102" s="501"/>
      <c r="BI102" s="443"/>
      <c r="BJ102" s="443"/>
      <c r="BK102" s="443"/>
      <c r="BL102" s="494"/>
      <c r="BM102" s="501"/>
      <c r="BN102" s="443"/>
      <c r="BO102" s="443"/>
      <c r="BP102" s="443"/>
      <c r="BQ102" s="494"/>
      <c r="BR102" s="501"/>
      <c r="BS102" s="443"/>
      <c r="BT102" s="443"/>
      <c r="BU102" s="443"/>
      <c r="BV102" s="443"/>
      <c r="BW102" s="443"/>
      <c r="BX102" s="443"/>
      <c r="BY102" s="444"/>
      <c r="BZ102" s="444"/>
      <c r="CA102" s="444"/>
      <c r="CB102" s="444"/>
      <c r="CC102" s="444"/>
      <c r="CD102" s="444"/>
      <c r="CE102" s="444"/>
      <c r="CF102" s="444"/>
      <c r="CG102" s="444"/>
      <c r="CH102" s="905"/>
      <c r="CI102" s="905"/>
      <c r="CJ102" s="905"/>
      <c r="CK102" s="905"/>
      <c r="CL102" s="905"/>
      <c r="CM102" s="905"/>
      <c r="CN102" s="905"/>
      <c r="CO102" s="905"/>
      <c r="CP102" s="905"/>
      <c r="CQ102" s="905"/>
      <c r="CR102" s="905"/>
      <c r="CS102" s="905"/>
      <c r="CT102" s="905"/>
      <c r="CU102" s="905"/>
      <c r="CV102" s="905"/>
      <c r="CW102" s="905"/>
      <c r="CX102" s="905"/>
      <c r="CY102" s="905"/>
      <c r="CZ102" s="905"/>
    </row>
    <row r="103" s="133" customFormat="true" ht="15" customHeight="true" x14ac:dyDescent="0.2">
      <c r="A103" s="277"/>
      <c r="B103" s="296"/>
      <c r="C103" s="359"/>
      <c r="D103" s="360"/>
      <c r="E103" s="360"/>
      <c r="F103" s="360"/>
      <c r="G103" s="361"/>
      <c r="H103" s="362"/>
      <c r="I103" s="360"/>
      <c r="J103" s="360"/>
      <c r="K103" s="360"/>
      <c r="L103" s="363"/>
      <c r="M103" s="364"/>
      <c r="N103" s="360"/>
      <c r="O103" s="360"/>
      <c r="P103" s="360"/>
      <c r="Q103" s="361"/>
      <c r="R103" s="364"/>
      <c r="S103" s="360"/>
      <c r="T103" s="360"/>
      <c r="U103" s="360"/>
      <c r="V103" s="360"/>
      <c r="W103" s="360"/>
      <c r="X103" s="360"/>
      <c r="Y103" s="365"/>
      <c r="Z103" s="365"/>
      <c r="AA103" s="365"/>
      <c r="AB103" s="365"/>
      <c r="AC103" s="365"/>
      <c r="AD103" s="365"/>
      <c r="AE103" s="365"/>
      <c r="AF103" s="365"/>
      <c r="AG103" s="365"/>
      <c r="AH103" s="866"/>
      <c r="AI103" s="866"/>
      <c r="AJ103" s="866"/>
      <c r="AK103" s="866"/>
      <c r="AL103" s="866"/>
      <c r="AM103" s="866"/>
      <c r="AN103" s="866"/>
      <c r="AO103" s="866"/>
      <c r="AP103" s="866"/>
      <c r="AQ103" s="866"/>
      <c r="AR103" s="866"/>
      <c r="AS103" s="866"/>
      <c r="AT103" s="866"/>
      <c r="AU103" s="866"/>
      <c r="AV103" s="866"/>
      <c r="AW103" s="866"/>
      <c r="AX103" s="866"/>
      <c r="AY103" s="866"/>
      <c r="AZ103" s="242"/>
      <c r="BA103" s="269"/>
      <c r="BB103" s="171"/>
      <c r="BC103" s="493"/>
      <c r="BD103" s="443"/>
      <c r="BE103" s="443"/>
      <c r="BF103" s="443"/>
      <c r="BG103" s="494"/>
      <c r="BH103" s="501"/>
      <c r="BI103" s="443"/>
      <c r="BJ103" s="443"/>
      <c r="BK103" s="443"/>
      <c r="BL103" s="494"/>
      <c r="BM103" s="501"/>
      <c r="BN103" s="443"/>
      <c r="BO103" s="443"/>
      <c r="BP103" s="443"/>
      <c r="BQ103" s="494"/>
      <c r="BR103" s="501"/>
      <c r="BS103" s="443"/>
      <c r="BT103" s="443"/>
      <c r="BU103" s="443"/>
      <c r="BV103" s="443"/>
      <c r="BW103" s="443"/>
      <c r="BX103" s="443"/>
      <c r="BY103" s="444"/>
      <c r="BZ103" s="444"/>
      <c r="CA103" s="444"/>
      <c r="CB103" s="444"/>
      <c r="CC103" s="444"/>
      <c r="CD103" s="444"/>
      <c r="CE103" s="444"/>
      <c r="CF103" s="444"/>
      <c r="CG103" s="444"/>
      <c r="CH103" s="905"/>
      <c r="CI103" s="905"/>
      <c r="CJ103" s="905"/>
      <c r="CK103" s="905"/>
      <c r="CL103" s="905"/>
      <c r="CM103" s="905"/>
      <c r="CN103" s="905"/>
      <c r="CO103" s="905"/>
      <c r="CP103" s="905"/>
      <c r="CQ103" s="905"/>
      <c r="CR103" s="905"/>
      <c r="CS103" s="905"/>
      <c r="CT103" s="905"/>
      <c r="CU103" s="905"/>
      <c r="CV103" s="905"/>
      <c r="CW103" s="905"/>
      <c r="CX103" s="905"/>
      <c r="CY103" s="905"/>
      <c r="CZ103" s="905"/>
    </row>
    <row r="104" s="133" customFormat="true" ht="15" customHeight="true" x14ac:dyDescent="0.2">
      <c r="A104" s="277"/>
      <c r="B104" s="296"/>
      <c r="C104" s="359"/>
      <c r="D104" s="360"/>
      <c r="E104" s="360"/>
      <c r="F104" s="360"/>
      <c r="G104" s="361"/>
      <c r="H104" s="362"/>
      <c r="I104" s="360"/>
      <c r="J104" s="360"/>
      <c r="K104" s="360"/>
      <c r="L104" s="363"/>
      <c r="M104" s="364"/>
      <c r="N104" s="360"/>
      <c r="O104" s="360"/>
      <c r="P104" s="360"/>
      <c r="Q104" s="361"/>
      <c r="R104" s="364"/>
      <c r="S104" s="360"/>
      <c r="T104" s="360"/>
      <c r="U104" s="360"/>
      <c r="V104" s="360"/>
      <c r="W104" s="360"/>
      <c r="X104" s="360"/>
      <c r="Y104" s="365"/>
      <c r="Z104" s="365"/>
      <c r="AA104" s="365"/>
      <c r="AB104" s="365"/>
      <c r="AC104" s="365"/>
      <c r="AD104" s="365"/>
      <c r="AE104" s="365"/>
      <c r="AF104" s="365"/>
      <c r="AG104" s="365"/>
      <c r="AH104" s="866"/>
      <c r="AI104" s="866"/>
      <c r="AJ104" s="866"/>
      <c r="AK104" s="866"/>
      <c r="AL104" s="866"/>
      <c r="AM104" s="866"/>
      <c r="AN104" s="866"/>
      <c r="AO104" s="866"/>
      <c r="AP104" s="866"/>
      <c r="AQ104" s="866"/>
      <c r="AR104" s="866"/>
      <c r="AS104" s="866"/>
      <c r="AT104" s="866"/>
      <c r="AU104" s="866"/>
      <c r="AV104" s="866"/>
      <c r="AW104" s="866"/>
      <c r="AX104" s="866"/>
      <c r="AY104" s="866"/>
      <c r="AZ104" s="242"/>
      <c r="BA104" s="269"/>
      <c r="BB104" s="171"/>
      <c r="BC104" s="493"/>
      <c r="BD104" s="443"/>
      <c r="BE104" s="443"/>
      <c r="BF104" s="443"/>
      <c r="BG104" s="494"/>
      <c r="BH104" s="501"/>
      <c r="BI104" s="443"/>
      <c r="BJ104" s="443"/>
      <c r="BK104" s="443"/>
      <c r="BL104" s="494"/>
      <c r="BM104" s="501"/>
      <c r="BN104" s="443"/>
      <c r="BO104" s="443"/>
      <c r="BP104" s="443"/>
      <c r="BQ104" s="494"/>
      <c r="BR104" s="501"/>
      <c r="BS104" s="443"/>
      <c r="BT104" s="443"/>
      <c r="BU104" s="443"/>
      <c r="BV104" s="443"/>
      <c r="BW104" s="443"/>
      <c r="BX104" s="443"/>
      <c r="BY104" s="444"/>
      <c r="BZ104" s="444"/>
      <c r="CA104" s="444"/>
      <c r="CB104" s="444"/>
      <c r="CC104" s="444"/>
      <c r="CD104" s="444"/>
      <c r="CE104" s="444"/>
      <c r="CF104" s="444"/>
      <c r="CG104" s="444"/>
      <c r="CH104" s="905"/>
      <c r="CI104" s="905"/>
      <c r="CJ104" s="905"/>
      <c r="CK104" s="905"/>
      <c r="CL104" s="905"/>
      <c r="CM104" s="905"/>
      <c r="CN104" s="905"/>
      <c r="CO104" s="905"/>
      <c r="CP104" s="905"/>
      <c r="CQ104" s="905"/>
      <c r="CR104" s="905"/>
      <c r="CS104" s="905"/>
      <c r="CT104" s="905"/>
      <c r="CU104" s="905"/>
      <c r="CV104" s="905"/>
      <c r="CW104" s="905"/>
      <c r="CX104" s="905"/>
      <c r="CY104" s="905"/>
      <c r="CZ104" s="905"/>
    </row>
    <row r="105" s="133" customFormat="true" ht="15" customHeight="true" x14ac:dyDescent="0.2">
      <c r="A105" s="285"/>
      <c r="B105" s="297"/>
      <c r="C105" s="366"/>
      <c r="D105" s="367"/>
      <c r="E105" s="367"/>
      <c r="F105" s="367"/>
      <c r="G105" s="368"/>
      <c r="H105" s="369"/>
      <c r="I105" s="367"/>
      <c r="J105" s="367"/>
      <c r="K105" s="367"/>
      <c r="L105" s="370"/>
      <c r="M105" s="371"/>
      <c r="N105" s="367"/>
      <c r="O105" s="367"/>
      <c r="P105" s="367"/>
      <c r="Q105" s="368"/>
      <c r="R105" s="371"/>
      <c r="S105" s="367"/>
      <c r="T105" s="367"/>
      <c r="U105" s="367"/>
      <c r="V105" s="367"/>
      <c r="W105" s="367"/>
      <c r="X105" s="367"/>
      <c r="Y105" s="372"/>
      <c r="Z105" s="372"/>
      <c r="AA105" s="372"/>
      <c r="AB105" s="372"/>
      <c r="AC105" s="372"/>
      <c r="AD105" s="372"/>
      <c r="AE105" s="372"/>
      <c r="AF105" s="372"/>
      <c r="AG105" s="372"/>
      <c r="AH105" s="866"/>
      <c r="AI105" s="866"/>
      <c r="AJ105" s="866"/>
      <c r="AK105" s="866"/>
      <c r="AL105" s="866"/>
      <c r="AM105" s="866"/>
      <c r="AN105" s="866"/>
      <c r="AO105" s="866"/>
      <c r="AP105" s="866"/>
      <c r="AQ105" s="866"/>
      <c r="AR105" s="866"/>
      <c r="AS105" s="866"/>
      <c r="AT105" s="866"/>
      <c r="AU105" s="866"/>
      <c r="AV105" s="866"/>
      <c r="AW105" s="866"/>
      <c r="AX105" s="866"/>
      <c r="AY105" s="866"/>
      <c r="AZ105" s="242"/>
      <c r="BA105" s="269"/>
      <c r="BB105" s="171"/>
      <c r="BC105" s="495"/>
      <c r="BD105" s="496"/>
      <c r="BE105" s="496"/>
      <c r="BF105" s="496"/>
      <c r="BG105" s="497"/>
      <c r="BH105" s="502"/>
      <c r="BI105" s="496"/>
      <c r="BJ105" s="496"/>
      <c r="BK105" s="496"/>
      <c r="BL105" s="497"/>
      <c r="BM105" s="502"/>
      <c r="BN105" s="496"/>
      <c r="BO105" s="496"/>
      <c r="BP105" s="496"/>
      <c r="BQ105" s="497"/>
      <c r="BR105" s="502"/>
      <c r="BS105" s="496"/>
      <c r="BT105" s="496"/>
      <c r="BU105" s="496"/>
      <c r="BV105" s="496"/>
      <c r="BW105" s="496"/>
      <c r="BX105" s="496"/>
      <c r="BY105" s="505"/>
      <c r="BZ105" s="505"/>
      <c r="CA105" s="505"/>
      <c r="CB105" s="505"/>
      <c r="CC105" s="505"/>
      <c r="CD105" s="505"/>
      <c r="CE105" s="505"/>
      <c r="CF105" s="505"/>
      <c r="CG105" s="505"/>
      <c r="CH105" s="905"/>
      <c r="CI105" s="905"/>
      <c r="CJ105" s="905"/>
      <c r="CK105" s="905"/>
      <c r="CL105" s="905"/>
      <c r="CM105" s="905"/>
      <c r="CN105" s="905"/>
      <c r="CO105" s="905"/>
      <c r="CP105" s="905"/>
      <c r="CQ105" s="905"/>
      <c r="CR105" s="905"/>
      <c r="CS105" s="905"/>
      <c r="CT105" s="905"/>
      <c r="CU105" s="905"/>
      <c r="CV105" s="905"/>
      <c r="CW105" s="905"/>
      <c r="CX105" s="905"/>
      <c r="CY105" s="905"/>
      <c r="CZ105" s="905"/>
    </row>
    <row r="106" s="133" customFormat="true" ht="250.15" customHeight="true" x14ac:dyDescent="0.2">
      <c r="A106" s="438"/>
      <c r="B106" s="438"/>
      <c r="C106" s="438"/>
      <c r="D106" s="438"/>
      <c r="E106" s="438"/>
      <c r="F106" s="438"/>
      <c r="G106" s="438"/>
      <c r="H106" s="438"/>
      <c r="I106" s="438"/>
      <c r="J106" s="438"/>
      <c r="K106" s="438"/>
      <c r="L106" s="438"/>
      <c r="M106" s="438"/>
      <c r="N106" s="438"/>
      <c r="O106" s="438"/>
      <c r="P106" s="438"/>
      <c r="Q106" s="438"/>
      <c r="R106" s="438"/>
      <c r="S106" s="438"/>
      <c r="T106" s="438"/>
      <c r="U106" s="438"/>
      <c r="V106" s="438"/>
      <c r="W106" s="438"/>
      <c r="X106" s="438"/>
      <c r="Y106" s="438"/>
      <c r="Z106" s="438"/>
      <c r="AA106" s="438"/>
      <c r="AB106" s="438"/>
      <c r="AC106" s="438"/>
      <c r="AD106" s="438"/>
      <c r="AE106" s="438"/>
      <c r="AF106" s="438"/>
      <c r="AG106" s="438"/>
      <c r="AH106" s="242"/>
      <c r="AI106" s="242"/>
      <c r="AJ106" s="242"/>
      <c r="AK106" s="242"/>
      <c r="AL106" s="242"/>
      <c r="AM106" s="242"/>
      <c r="AN106" s="242"/>
      <c r="AO106" s="242"/>
      <c r="AP106" s="242"/>
      <c r="AQ106" s="242"/>
      <c r="AR106" s="242"/>
      <c r="AS106" s="242"/>
      <c r="AT106" s="242"/>
      <c r="AU106" s="242"/>
      <c r="AV106" s="242"/>
      <c r="AW106" s="242"/>
      <c r="AX106" s="242"/>
      <c r="AY106" s="242"/>
      <c r="AZ106" s="242"/>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9"/>
      <c r="BW106" s="439"/>
      <c r="BX106" s="439"/>
      <c r="BY106" s="438"/>
      <c r="BZ106" s="438"/>
      <c r="CA106" s="438"/>
      <c r="CB106" s="438"/>
      <c r="CC106" s="438"/>
      <c r="CD106" s="438"/>
      <c r="CE106" s="438"/>
      <c r="CF106" s="438"/>
      <c r="CG106" s="438"/>
      <c r="CH106" s="242"/>
      <c r="CI106" s="242"/>
      <c r="CJ106" s="242"/>
      <c r="CK106" s="242"/>
      <c r="CL106" s="242"/>
      <c r="CM106" s="242"/>
      <c r="CN106" s="242"/>
      <c r="CO106" s="242"/>
      <c r="CP106" s="242"/>
      <c r="CQ106" s="242"/>
      <c r="CR106" s="242"/>
      <c r="CS106" s="242"/>
      <c r="CT106" s="242"/>
      <c r="CU106" s="242"/>
      <c r="CV106" s="242"/>
      <c r="CW106" s="242"/>
      <c r="CX106" s="242"/>
      <c r="CY106" s="242"/>
      <c r="CZ106" s="242"/>
    </row>
    <row r="107" s="114" customFormat="true" ht="18" customHeight="true" x14ac:dyDescent="0.2">
      <c r="A107" s="115"/>
      <c r="B107" s="115"/>
      <c r="C107" s="412"/>
      <c r="D107" s="412"/>
      <c r="E107" s="412"/>
      <c r="F107" s="412"/>
      <c r="G107" s="412"/>
      <c r="H107" s="116"/>
      <c r="I107" s="116"/>
      <c r="J107" s="116"/>
      <c r="K107" s="116"/>
      <c r="L107" s="116"/>
      <c r="M107" s="116"/>
      <c r="N107" s="116"/>
      <c r="O107" s="116"/>
      <c r="P107" s="116"/>
      <c r="Q107" s="116"/>
      <c r="R107" s="116"/>
      <c r="S107" s="116"/>
      <c r="T107" s="116"/>
      <c r="U107" s="116"/>
      <c r="Z107" s="238"/>
      <c r="AA107" s="238"/>
      <c r="AB107" s="238"/>
      <c r="AC107" s="238"/>
      <c r="AD107" s="238"/>
      <c r="AE107" s="238"/>
      <c r="AF107" s="238"/>
      <c r="AG107" s="238"/>
      <c r="AH107" s="238"/>
      <c r="AI107" s="238"/>
      <c r="AJ107" s="238"/>
      <c r="AK107" s="238"/>
      <c r="AL107" s="238"/>
      <c r="AM107" s="238"/>
      <c r="AN107" s="238"/>
      <c r="AO107" s="238"/>
      <c r="AP107" s="238"/>
      <c r="AQ107" s="238"/>
      <c r="AR107" s="238"/>
      <c r="AS107" s="238"/>
      <c r="AT107" s="238"/>
      <c r="AU107" s="238"/>
      <c r="AV107" s="238"/>
      <c r="AW107" s="238"/>
      <c r="AX107" s="238"/>
      <c r="AY107" s="238"/>
      <c r="AZ107" s="238"/>
      <c r="BB107" s="137"/>
      <c r="BZ107" s="238"/>
      <c r="CA107" s="238"/>
      <c r="CB107" s="238"/>
      <c r="CC107" s="238"/>
      <c r="CD107" s="238"/>
      <c r="CE107" s="238"/>
      <c r="CF107" s="238"/>
      <c r="CG107" s="238"/>
      <c r="CH107" s="238"/>
      <c r="CI107" s="238"/>
      <c r="CJ107" s="238"/>
      <c r="CK107" s="238"/>
      <c r="CL107" s="238"/>
      <c r="CM107" s="238"/>
      <c r="CN107" s="238"/>
      <c r="CO107" s="238"/>
      <c r="CP107" s="238"/>
      <c r="CQ107" s="238"/>
      <c r="CR107" s="238"/>
      <c r="CS107" s="238"/>
      <c r="CT107" s="238"/>
      <c r="CU107" s="238"/>
      <c r="CV107" s="238"/>
      <c r="CW107" s="238"/>
      <c r="CX107" s="238"/>
      <c r="CY107" s="238"/>
      <c r="CZ107" s="238"/>
    </row>
    <row r="108" s="114" customFormat="true" ht="22.5" customHeight="true" x14ac:dyDescent="0.35">
      <c r="A108" s="1149" t="str">
        <f>A1026</f>
        <v>Cuba</v>
      </c>
      <c r="B108" s="1150"/>
      <c r="C108" s="412"/>
      <c r="D108" s="412"/>
      <c r="E108" s="412"/>
      <c r="F108" s="412"/>
      <c r="G108" s="412"/>
      <c r="H108" s="116"/>
      <c r="I108" s="116"/>
      <c r="J108" s="116"/>
      <c r="K108" s="116"/>
      <c r="L108" s="116"/>
      <c r="M108" s="116"/>
      <c r="N108" s="116"/>
      <c r="O108" s="116"/>
      <c r="P108" s="116"/>
      <c r="Q108" s="116"/>
      <c r="R108" s="116"/>
      <c r="S108" s="116"/>
      <c r="T108" s="116"/>
      <c r="U108" s="116"/>
      <c r="Z108" s="238"/>
      <c r="AA108" s="238"/>
      <c r="AB108" s="238"/>
      <c r="AC108" s="238"/>
      <c r="AD108" s="238"/>
      <c r="AE108" s="238"/>
      <c r="AF108" s="238"/>
      <c r="AG108" s="238"/>
      <c r="AH108" s="238"/>
      <c r="AI108" s="238"/>
      <c r="AJ108" s="238"/>
      <c r="AK108" s="238"/>
      <c r="AL108" s="238"/>
      <c r="AM108" s="238"/>
      <c r="AN108" s="238"/>
      <c r="AO108" s="238"/>
      <c r="AP108" s="238"/>
      <c r="AQ108" s="238"/>
      <c r="AR108" s="238"/>
      <c r="AS108" s="238"/>
      <c r="AT108" s="238"/>
      <c r="AU108" s="238"/>
      <c r="AV108" s="238"/>
      <c r="AW108" s="238"/>
      <c r="AX108" s="238"/>
      <c r="AY108" s="238"/>
      <c r="AZ108" s="238"/>
      <c r="BB108" s="137"/>
      <c r="BZ108" s="238"/>
      <c r="CA108" s="238"/>
      <c r="CB108" s="238"/>
      <c r="CC108" s="238"/>
      <c r="CD108" s="238"/>
      <c r="CE108" s="238"/>
      <c r="CF108" s="238"/>
      <c r="CG108" s="238"/>
      <c r="CH108" s="238"/>
      <c r="CI108" s="238"/>
      <c r="CJ108" s="238"/>
      <c r="CK108" s="238"/>
      <c r="CL108" s="238"/>
      <c r="CM108" s="238"/>
      <c r="CN108" s="238"/>
      <c r="CO108" s="238"/>
      <c r="CP108" s="238"/>
      <c r="CQ108" s="238"/>
      <c r="CR108" s="238"/>
      <c r="CS108" s="238"/>
      <c r="CT108" s="238"/>
      <c r="CU108" s="238"/>
      <c r="CV108" s="238"/>
      <c r="CW108" s="238"/>
      <c r="CX108" s="238"/>
      <c r="CY108" s="238"/>
      <c r="CZ108" s="238"/>
    </row>
    <row r="109" s="114" customFormat="true" ht="22.5" customHeight="true" x14ac:dyDescent="0.35">
      <c r="A109" s="141" t="str">
        <f>A1034</f>
        <v>2019</v>
      </c>
      <c r="B109" s="142"/>
      <c r="C109" s="412"/>
      <c r="D109" s="412"/>
      <c r="E109" s="412"/>
      <c r="F109" s="412"/>
      <c r="G109" s="412"/>
      <c r="H109" s="116"/>
      <c r="I109" s="116"/>
      <c r="J109" s="116"/>
      <c r="K109" s="116"/>
      <c r="L109" s="116"/>
      <c r="M109" s="116"/>
      <c r="N109" s="116"/>
      <c r="O109" s="116"/>
      <c r="P109" s="116"/>
      <c r="Q109" s="116"/>
      <c r="R109" s="116"/>
      <c r="S109" s="116"/>
      <c r="T109" s="116"/>
      <c r="U109" s="116"/>
      <c r="Z109" s="238"/>
      <c r="AA109" s="238"/>
      <c r="AB109" s="238"/>
      <c r="AC109" s="238"/>
      <c r="AD109" s="238"/>
      <c r="AE109" s="238"/>
      <c r="AF109" s="238"/>
      <c r="AG109" s="238"/>
      <c r="AH109" s="238"/>
      <c r="AI109" s="238"/>
      <c r="AJ109" s="238"/>
      <c r="AK109" s="238"/>
      <c r="AL109" s="238"/>
      <c r="AM109" s="238"/>
      <c r="AN109" s="238"/>
      <c r="AO109" s="238"/>
      <c r="AP109" s="238"/>
      <c r="AQ109" s="238"/>
      <c r="AR109" s="238"/>
      <c r="AS109" s="238"/>
      <c r="AT109" s="238"/>
      <c r="AU109" s="238"/>
      <c r="AV109" s="238"/>
      <c r="AW109" s="238"/>
      <c r="AX109" s="238"/>
      <c r="AY109" s="238"/>
      <c r="AZ109" s="238"/>
      <c r="BB109" s="137"/>
      <c r="BZ109" s="238"/>
      <c r="CA109" s="238"/>
      <c r="CB109" s="238"/>
      <c r="CC109" s="238"/>
      <c r="CD109" s="238"/>
      <c r="CE109" s="238"/>
      <c r="CF109" s="238"/>
      <c r="CG109" s="238"/>
      <c r="CH109" s="238"/>
      <c r="CI109" s="238"/>
      <c r="CJ109" s="238"/>
      <c r="CK109" s="238"/>
      <c r="CL109" s="238"/>
      <c r="CM109" s="238"/>
      <c r="CN109" s="238"/>
      <c r="CO109" s="238"/>
      <c r="CP109" s="238"/>
      <c r="CQ109" s="238"/>
      <c r="CR109" s="238"/>
      <c r="CS109" s="238"/>
      <c r="CT109" s="238"/>
      <c r="CU109" s="238"/>
      <c r="CV109" s="238"/>
      <c r="CW109" s="238"/>
      <c r="CX109" s="238"/>
      <c r="CY109" s="238"/>
      <c r="CZ109" s="238"/>
    </row>
    <row r="110" s="114" customFormat="true" ht="23.85" customHeight="true" x14ac:dyDescent="0.35">
      <c r="A110" s="143" t="s">
        <v>98</v>
      </c>
      <c r="B110" s="144"/>
      <c r="C110" s="412"/>
      <c r="D110" s="412"/>
      <c r="E110" s="412"/>
      <c r="F110" s="412"/>
      <c r="G110" s="412"/>
      <c r="H110" s="116"/>
      <c r="I110" s="116"/>
      <c r="J110" s="116"/>
      <c r="K110" s="116"/>
      <c r="L110" s="116"/>
      <c r="M110" s="116"/>
      <c r="N110" s="116"/>
      <c r="O110" s="116"/>
      <c r="P110" s="116"/>
      <c r="Q110" s="116"/>
      <c r="R110" s="116"/>
      <c r="S110" s="116"/>
      <c r="T110" s="116"/>
      <c r="U110" s="116"/>
      <c r="Z110" s="238"/>
      <c r="AA110" s="238"/>
      <c r="AB110" s="238"/>
      <c r="AC110" s="238"/>
      <c r="AD110" s="238"/>
      <c r="AE110" s="238"/>
      <c r="AF110" s="238"/>
      <c r="AG110" s="238"/>
      <c r="AH110" s="238"/>
      <c r="AI110" s="238"/>
      <c r="AJ110" s="238"/>
      <c r="AK110" s="238"/>
      <c r="AL110" s="238"/>
      <c r="AM110" s="238"/>
      <c r="AN110" s="238"/>
      <c r="AO110" s="238"/>
      <c r="AP110" s="238"/>
      <c r="AQ110" s="238"/>
      <c r="AR110" s="238"/>
      <c r="AS110" s="238"/>
      <c r="AT110" s="238"/>
      <c r="AU110" s="238"/>
      <c r="AV110" s="238"/>
      <c r="AW110" s="238"/>
      <c r="AX110" s="238"/>
      <c r="AY110" s="238"/>
      <c r="AZ110" s="238"/>
      <c r="BB110" s="137"/>
      <c r="BZ110" s="238"/>
      <c r="CA110" s="238"/>
      <c r="CB110" s="238"/>
      <c r="CC110" s="238"/>
      <c r="CD110" s="238"/>
      <c r="CE110" s="238"/>
      <c r="CF110" s="238"/>
      <c r="CG110" s="238"/>
      <c r="CH110" s="238"/>
      <c r="CI110" s="238"/>
      <c r="CJ110" s="238"/>
      <c r="CK110" s="238"/>
      <c r="CL110" s="238"/>
      <c r="CM110" s="238"/>
      <c r="CN110" s="238"/>
      <c r="CO110" s="238"/>
      <c r="CP110" s="238"/>
      <c r="CQ110" s="238"/>
      <c r="CR110" s="238"/>
      <c r="CS110" s="238"/>
      <c r="CT110" s="238"/>
      <c r="CU110" s="238"/>
      <c r="CV110" s="238"/>
      <c r="CW110" s="238"/>
      <c r="CX110" s="238"/>
      <c r="CY110" s="238"/>
      <c r="CZ110" s="238"/>
    </row>
    <row r="111" s="114" customFormat="true" ht="20.1" customHeight="true" x14ac:dyDescent="0.35">
      <c r="A111" s="145" t="s">
        <v>96</v>
      </c>
      <c r="B111" s="142"/>
      <c r="C111" s="412"/>
      <c r="D111" s="412"/>
      <c r="E111" s="412"/>
      <c r="F111" s="412"/>
      <c r="G111" s="412"/>
      <c r="H111" s="116"/>
      <c r="I111" s="116"/>
      <c r="J111" s="116"/>
      <c r="K111" s="116"/>
      <c r="L111" s="116"/>
      <c r="M111" s="116"/>
      <c r="N111" s="116"/>
      <c r="O111" s="116"/>
      <c r="P111" s="116"/>
      <c r="Q111" s="116"/>
      <c r="R111" s="116"/>
      <c r="S111" s="116"/>
      <c r="T111" s="116"/>
      <c r="U111" s="116"/>
      <c r="Z111" s="238"/>
      <c r="AA111" s="238"/>
      <c r="AB111" s="238"/>
      <c r="AC111" s="238"/>
      <c r="AD111" s="238"/>
      <c r="AE111" s="238"/>
      <c r="AF111" s="238"/>
      <c r="AG111" s="238"/>
      <c r="AH111" s="238"/>
      <c r="AI111" s="238"/>
      <c r="AJ111" s="238"/>
      <c r="AK111" s="238"/>
      <c r="AL111" s="238"/>
      <c r="AM111" s="238"/>
      <c r="AN111" s="238"/>
      <c r="AO111" s="238"/>
      <c r="AP111" s="238"/>
      <c r="AQ111" s="238"/>
      <c r="AR111" s="238"/>
      <c r="AS111" s="238"/>
      <c r="AT111" s="238"/>
      <c r="AU111" s="238"/>
      <c r="AV111" s="238"/>
      <c r="AW111" s="238"/>
      <c r="AX111" s="238"/>
      <c r="AY111" s="238"/>
      <c r="AZ111" s="238"/>
      <c r="BB111" s="137"/>
      <c r="BZ111" s="238"/>
      <c r="CA111" s="238"/>
      <c r="CB111" s="238"/>
      <c r="CC111" s="238"/>
      <c r="CD111" s="238"/>
      <c r="CE111" s="238"/>
      <c r="CF111" s="238"/>
      <c r="CG111" s="238"/>
      <c r="CH111" s="238"/>
      <c r="CI111" s="238"/>
      <c r="CJ111" s="238"/>
      <c r="CK111" s="238"/>
      <c r="CL111" s="238"/>
      <c r="CM111" s="238"/>
      <c r="CN111" s="238"/>
      <c r="CO111" s="238"/>
      <c r="CP111" s="238"/>
      <c r="CQ111" s="238"/>
      <c r="CR111" s="238"/>
      <c r="CS111" s="238"/>
      <c r="CT111" s="238"/>
      <c r="CU111" s="238"/>
      <c r="CV111" s="238"/>
      <c r="CW111" s="238"/>
      <c r="CX111" s="238"/>
      <c r="CY111" s="238"/>
      <c r="CZ111" s="238"/>
    </row>
    <row r="112" s="114" customFormat="true" ht="15" customHeight="true" x14ac:dyDescent="0.2">
      <c r="A112" s="791" t="s">
        <v>97</v>
      </c>
      <c r="B112" s="251"/>
      <c r="C112" s="412"/>
      <c r="D112" s="412"/>
      <c r="E112" s="412"/>
      <c r="F112" s="412"/>
      <c r="G112" s="412"/>
      <c r="H112" s="116"/>
      <c r="I112" s="116"/>
      <c r="J112" s="116"/>
      <c r="K112" s="116"/>
      <c r="L112" s="116"/>
      <c r="M112" s="116"/>
      <c r="N112" s="116"/>
      <c r="O112" s="116"/>
      <c r="P112" s="116"/>
      <c r="Q112" s="116"/>
      <c r="R112" s="116"/>
      <c r="S112" s="116"/>
      <c r="T112" s="116"/>
      <c r="U112" s="116"/>
      <c r="Z112" s="238"/>
      <c r="AA112" s="238"/>
      <c r="AB112" s="238"/>
      <c r="AC112" s="238"/>
      <c r="AD112" s="238"/>
      <c r="AE112" s="238"/>
      <c r="AF112" s="238"/>
      <c r="AG112" s="238"/>
      <c r="AH112" s="238"/>
      <c r="AI112" s="238"/>
      <c r="AJ112" s="238"/>
      <c r="AK112" s="238"/>
      <c r="AL112" s="238"/>
      <c r="AM112" s="238"/>
      <c r="AN112" s="238"/>
      <c r="AO112" s="238"/>
      <c r="AP112" s="238"/>
      <c r="AQ112" s="238"/>
      <c r="AR112" s="238"/>
      <c r="AS112" s="238"/>
      <c r="AT112" s="238"/>
      <c r="AU112" s="238"/>
      <c r="AV112" s="238"/>
      <c r="AW112" s="238"/>
      <c r="AX112" s="238"/>
      <c r="AY112" s="238"/>
      <c r="AZ112" s="238"/>
      <c r="BB112" s="137"/>
      <c r="BZ112" s="238"/>
      <c r="CA112" s="238"/>
      <c r="CB112" s="238"/>
      <c r="CC112" s="238"/>
      <c r="CD112" s="238"/>
      <c r="CE112" s="238"/>
      <c r="CF112" s="238"/>
      <c r="CG112" s="238"/>
      <c r="CH112" s="238"/>
      <c r="CI112" s="238"/>
      <c r="CJ112" s="238"/>
      <c r="CK112" s="238"/>
      <c r="CL112" s="238"/>
      <c r="CM112" s="238"/>
      <c r="CN112" s="238"/>
      <c r="CO112" s="238"/>
      <c r="CP112" s="238"/>
      <c r="CQ112" s="238"/>
      <c r="CR112" s="238"/>
      <c r="CS112" s="238"/>
      <c r="CT112" s="238"/>
      <c r="CU112" s="238"/>
      <c r="CV112" s="238"/>
      <c r="CW112" s="238"/>
      <c r="CX112" s="238"/>
      <c r="CY112" s="238"/>
      <c r="CZ112" s="238"/>
    </row>
    <row r="113" s="114" customFormat="true" ht="15" customHeight="true" x14ac:dyDescent="0.2">
      <c r="A113" s="155" t="s">
        <v>40</v>
      </c>
      <c r="B113" s="154"/>
      <c r="C113" s="412"/>
      <c r="D113" s="412"/>
      <c r="E113" s="412"/>
      <c r="F113" s="412"/>
      <c r="G113" s="412"/>
      <c r="H113" s="116"/>
      <c r="I113" s="116"/>
      <c r="J113" s="116"/>
      <c r="K113" s="116"/>
      <c r="L113" s="116"/>
      <c r="M113" s="116"/>
      <c r="N113" s="116"/>
      <c r="O113" s="116"/>
      <c r="P113" s="116"/>
      <c r="Q113" s="116"/>
      <c r="R113" s="116"/>
      <c r="S113" s="116"/>
      <c r="T113" s="116"/>
      <c r="U113" s="116"/>
      <c r="Z113" s="238"/>
      <c r="AA113" s="238"/>
      <c r="AB113" s="238"/>
      <c r="AC113" s="238"/>
      <c r="AD113" s="238"/>
      <c r="AE113" s="238"/>
      <c r="AF113" s="238"/>
      <c r="AG113" s="238"/>
      <c r="AH113" s="238"/>
      <c r="AI113" s="238"/>
      <c r="AJ113" s="238"/>
      <c r="AK113" s="238"/>
      <c r="AL113" s="238"/>
      <c r="AM113" s="238"/>
      <c r="AN113" s="238"/>
      <c r="AO113" s="238"/>
      <c r="AP113" s="238"/>
      <c r="AQ113" s="238"/>
      <c r="AR113" s="238"/>
      <c r="AS113" s="238"/>
      <c r="AT113" s="238"/>
      <c r="AU113" s="238"/>
      <c r="AV113" s="238"/>
      <c r="AW113" s="238"/>
      <c r="AX113" s="238"/>
      <c r="AY113" s="238"/>
      <c r="AZ113" s="238"/>
      <c r="BB113" s="137"/>
      <c r="BZ113" s="238"/>
      <c r="CA113" s="238"/>
      <c r="CB113" s="238"/>
      <c r="CC113" s="238"/>
      <c r="CD113" s="238"/>
      <c r="CE113" s="238"/>
      <c r="CF113" s="238"/>
      <c r="CG113" s="238"/>
      <c r="CH113" s="238"/>
      <c r="CI113" s="238"/>
      <c r="CJ113" s="238"/>
      <c r="CK113" s="238"/>
      <c r="CL113" s="238"/>
      <c r="CM113" s="238"/>
      <c r="CN113" s="238"/>
      <c r="CO113" s="238"/>
      <c r="CP113" s="238"/>
      <c r="CQ113" s="238"/>
      <c r="CR113" s="238"/>
      <c r="CS113" s="238"/>
      <c r="CT113" s="238"/>
      <c r="CU113" s="238"/>
      <c r="CV113" s="238"/>
      <c r="CW113" s="238"/>
      <c r="CX113" s="238"/>
      <c r="CY113" s="238"/>
      <c r="CZ113" s="238"/>
    </row>
    <row r="114" s="114" customFormat="true" ht="15" customHeight="true" x14ac:dyDescent="0.2">
      <c r="A114" s="153" t="s">
        <v>39</v>
      </c>
      <c r="B114" s="154"/>
      <c r="C114" s="412"/>
      <c r="D114" s="412"/>
      <c r="E114" s="412"/>
      <c r="F114" s="412"/>
      <c r="G114" s="412"/>
      <c r="H114" s="116"/>
      <c r="I114" s="116"/>
      <c r="J114" s="116"/>
      <c r="K114" s="116"/>
      <c r="L114" s="116"/>
      <c r="M114" s="116"/>
      <c r="N114" s="116"/>
      <c r="O114" s="116"/>
      <c r="P114" s="116"/>
      <c r="Q114" s="116"/>
      <c r="R114" s="116"/>
      <c r="S114" s="116"/>
      <c r="T114" s="116"/>
      <c r="U114" s="116"/>
      <c r="Z114" s="238"/>
      <c r="AA114" s="238"/>
      <c r="AB114" s="238"/>
      <c r="AC114" s="238"/>
      <c r="AD114" s="238"/>
      <c r="AE114" s="238"/>
      <c r="AF114" s="238"/>
      <c r="AG114" s="238"/>
      <c r="AH114" s="238"/>
      <c r="AI114" s="238"/>
      <c r="AJ114" s="238"/>
      <c r="AK114" s="238"/>
      <c r="AL114" s="238"/>
      <c r="AM114" s="238"/>
      <c r="AN114" s="238"/>
      <c r="AO114" s="238"/>
      <c r="AP114" s="238"/>
      <c r="AQ114" s="238"/>
      <c r="AR114" s="238"/>
      <c r="AS114" s="238"/>
      <c r="AT114" s="238"/>
      <c r="AU114" s="238"/>
      <c r="AV114" s="238"/>
      <c r="AW114" s="238"/>
      <c r="AX114" s="238"/>
      <c r="AY114" s="238"/>
      <c r="AZ114" s="238"/>
      <c r="BB114" s="137"/>
      <c r="BZ114" s="238"/>
      <c r="CA114" s="238"/>
      <c r="CB114" s="238"/>
      <c r="CC114" s="238"/>
      <c r="CD114" s="238"/>
      <c r="CE114" s="238"/>
      <c r="CF114" s="238"/>
      <c r="CG114" s="238"/>
      <c r="CH114" s="238"/>
      <c r="CI114" s="238"/>
      <c r="CJ114" s="238"/>
      <c r="CK114" s="238"/>
      <c r="CL114" s="238"/>
      <c r="CM114" s="238"/>
      <c r="CN114" s="238"/>
      <c r="CO114" s="238"/>
      <c r="CP114" s="238"/>
      <c r="CQ114" s="238"/>
      <c r="CR114" s="238"/>
      <c r="CS114" s="238"/>
      <c r="CT114" s="238"/>
      <c r="CU114" s="238"/>
      <c r="CV114" s="238"/>
      <c r="CW114" s="238"/>
      <c r="CX114" s="238"/>
      <c r="CY114" s="238"/>
      <c r="CZ114" s="238"/>
    </row>
    <row r="115" s="114" customFormat="true" ht="15" customHeight="true" x14ac:dyDescent="0.2">
      <c r="A115" s="153" t="s">
        <v>135</v>
      </c>
      <c r="B115" s="250" t="str">
        <f>A1025</f>
        <v>MICS19</v>
      </c>
      <c r="C115" s="412"/>
      <c r="D115" s="412"/>
      <c r="E115" s="412"/>
      <c r="F115" s="412"/>
      <c r="G115" s="412"/>
      <c r="H115" s="116"/>
      <c r="I115" s="116"/>
      <c r="J115" s="116"/>
      <c r="K115" s="116"/>
      <c r="L115" s="116"/>
      <c r="M115" s="116"/>
      <c r="N115" s="116"/>
      <c r="O115" s="116"/>
      <c r="P115" s="116"/>
      <c r="Q115" s="116"/>
      <c r="R115" s="116"/>
      <c r="S115" s="116"/>
      <c r="T115" s="116"/>
      <c r="U115" s="116"/>
      <c r="Z115" s="238"/>
      <c r="AA115" s="238"/>
      <c r="AB115" s="238"/>
      <c r="AC115" s="238"/>
      <c r="AD115" s="238"/>
      <c r="AE115" s="238"/>
      <c r="AF115" s="238"/>
      <c r="AG115" s="238"/>
      <c r="AH115" s="238"/>
      <c r="AI115" s="238"/>
      <c r="AJ115" s="238"/>
      <c r="AK115" s="238"/>
      <c r="AL115" s="238"/>
      <c r="AM115" s="238"/>
      <c r="AN115" s="238"/>
      <c r="AO115" s="238"/>
      <c r="AP115" s="238"/>
      <c r="AQ115" s="238"/>
      <c r="AR115" s="238"/>
      <c r="AS115" s="238"/>
      <c r="AT115" s="238"/>
      <c r="AU115" s="238"/>
      <c r="AV115" s="238"/>
      <c r="AW115" s="238"/>
      <c r="AX115" s="238"/>
      <c r="AY115" s="238"/>
      <c r="AZ115" s="238"/>
      <c r="BB115" s="137"/>
      <c r="BZ115" s="238"/>
      <c r="CA115" s="238"/>
      <c r="CB115" s="238"/>
      <c r="CC115" s="238"/>
      <c r="CD115" s="238"/>
      <c r="CE115" s="238"/>
      <c r="CF115" s="238"/>
      <c r="CG115" s="238"/>
      <c r="CH115" s="238"/>
      <c r="CI115" s="238"/>
      <c r="CJ115" s="238"/>
      <c r="CK115" s="238"/>
      <c r="CL115" s="238"/>
      <c r="CM115" s="238"/>
      <c r="CN115" s="238"/>
      <c r="CO115" s="238"/>
      <c r="CP115" s="238"/>
      <c r="CQ115" s="238"/>
      <c r="CR115" s="238"/>
      <c r="CS115" s="238"/>
      <c r="CT115" s="238"/>
      <c r="CU115" s="238"/>
      <c r="CV115" s="238"/>
      <c r="CW115" s="238"/>
      <c r="CX115" s="238"/>
      <c r="CY115" s="238"/>
      <c r="CZ115" s="238"/>
    </row>
    <row r="116" s="114" customFormat="true" ht="15" customHeight="true" x14ac:dyDescent="0.2">
      <c r="A116" s="401" t="str">
        <f>B1030</f>
        <v/>
      </c>
      <c r="B116" s="251"/>
      <c r="C116" s="412"/>
      <c r="D116" s="412"/>
      <c r="E116" s="412"/>
      <c r="F116" s="412"/>
      <c r="G116" s="412"/>
      <c r="H116" s="116"/>
      <c r="I116" s="116"/>
      <c r="J116" s="116"/>
      <c r="K116" s="116"/>
      <c r="L116" s="116"/>
      <c r="M116" s="116"/>
      <c r="N116" s="116"/>
      <c r="O116" s="116"/>
      <c r="P116" s="116"/>
      <c r="Q116" s="116"/>
      <c r="R116" s="116"/>
      <c r="S116" s="116"/>
      <c r="T116" s="116"/>
      <c r="U116" s="116"/>
      <c r="Z116" s="238"/>
      <c r="AA116" s="238"/>
      <c r="AB116" s="238"/>
      <c r="AC116" s="238"/>
      <c r="AD116" s="238"/>
      <c r="AE116" s="238"/>
      <c r="AF116" s="238"/>
      <c r="AG116" s="238"/>
      <c r="AH116" s="238"/>
      <c r="AI116" s="238"/>
      <c r="AJ116" s="238"/>
      <c r="AK116" s="238"/>
      <c r="AL116" s="238"/>
      <c r="AM116" s="238"/>
      <c r="AN116" s="238"/>
      <c r="AO116" s="238"/>
      <c r="AP116" s="238"/>
      <c r="AQ116" s="238"/>
      <c r="AR116" s="238"/>
      <c r="AS116" s="238"/>
      <c r="AT116" s="238"/>
      <c r="AU116" s="238"/>
      <c r="AV116" s="238"/>
      <c r="AW116" s="238"/>
      <c r="AX116" s="238"/>
      <c r="AY116" s="238"/>
      <c r="AZ116" s="238"/>
      <c r="BB116" s="137"/>
      <c r="BZ116" s="238"/>
      <c r="CA116" s="238"/>
      <c r="CB116" s="238"/>
      <c r="CC116" s="238"/>
      <c r="CD116" s="238"/>
      <c r="CE116" s="238"/>
      <c r="CF116" s="238"/>
      <c r="CG116" s="238"/>
      <c r="CH116" s="238"/>
      <c r="CI116" s="238"/>
      <c r="CJ116" s="238"/>
      <c r="CK116" s="238"/>
      <c r="CL116" s="238"/>
      <c r="CM116" s="238"/>
      <c r="CN116" s="238"/>
      <c r="CO116" s="238"/>
      <c r="CP116" s="238"/>
      <c r="CQ116" s="238"/>
      <c r="CR116" s="238"/>
      <c r="CS116" s="238"/>
      <c r="CT116" s="238"/>
      <c r="CU116" s="238"/>
      <c r="CV116" s="238"/>
      <c r="CW116" s="238"/>
      <c r="CX116" s="238"/>
      <c r="CY116" s="238"/>
      <c r="CZ116" s="238"/>
    </row>
    <row r="117" s="114" customFormat="true" ht="15" customHeight="true" x14ac:dyDescent="0.2">
      <c r="A117" s="401" t="str">
        <f>B1029</f>
        <v/>
      </c>
      <c r="B117" s="792"/>
      <c r="C117" s="412"/>
      <c r="D117" s="412"/>
      <c r="E117" s="412"/>
      <c r="F117" s="412"/>
      <c r="G117" s="412"/>
      <c r="H117" s="116"/>
      <c r="I117" s="116"/>
      <c r="J117" s="116"/>
      <c r="K117" s="116"/>
      <c r="L117" s="116"/>
      <c r="M117" s="116"/>
      <c r="N117" s="116"/>
      <c r="O117" s="116"/>
      <c r="P117" s="116"/>
      <c r="Q117" s="116"/>
      <c r="R117" s="116"/>
      <c r="S117" s="116"/>
      <c r="T117" s="116"/>
      <c r="U117" s="116"/>
      <c r="Z117" s="238"/>
      <c r="AA117" s="238"/>
      <c r="AB117" s="238"/>
      <c r="AC117" s="238"/>
      <c r="AD117" s="238"/>
      <c r="AE117" s="238"/>
      <c r="AF117" s="238"/>
      <c r="AG117" s="238"/>
      <c r="AH117" s="238"/>
      <c r="AI117" s="238"/>
      <c r="AJ117" s="238"/>
      <c r="AK117" s="238"/>
      <c r="AL117" s="238"/>
      <c r="AM117" s="238"/>
      <c r="AN117" s="238"/>
      <c r="AO117" s="238"/>
      <c r="AP117" s="238"/>
      <c r="AQ117" s="238"/>
      <c r="AR117" s="238"/>
      <c r="AS117" s="238"/>
      <c r="AT117" s="238"/>
      <c r="AU117" s="238"/>
      <c r="AV117" s="238"/>
      <c r="AW117" s="238"/>
      <c r="AX117" s="238"/>
      <c r="AY117" s="238"/>
      <c r="AZ117" s="238"/>
      <c r="BB117" s="137"/>
      <c r="BZ117" s="238"/>
      <c r="CA117" s="238"/>
      <c r="CB117" s="238"/>
      <c r="CC117" s="238"/>
      <c r="CD117" s="238"/>
      <c r="CE117" s="238"/>
      <c r="CF117" s="238"/>
      <c r="CG117" s="238"/>
      <c r="CH117" s="238"/>
      <c r="CI117" s="238"/>
      <c r="CJ117" s="238"/>
      <c r="CK117" s="238"/>
      <c r="CL117" s="238"/>
      <c r="CM117" s="238"/>
      <c r="CN117" s="238"/>
      <c r="CO117" s="238"/>
      <c r="CP117" s="238"/>
      <c r="CQ117" s="238"/>
      <c r="CR117" s="238"/>
      <c r="CS117" s="238"/>
      <c r="CT117" s="238"/>
      <c r="CU117" s="238"/>
      <c r="CV117" s="238"/>
      <c r="CW117" s="238"/>
      <c r="CX117" s="238"/>
      <c r="CY117" s="238"/>
      <c r="CZ117" s="238"/>
    </row>
    <row r="118" s="114" customFormat="true" ht="21" customHeight="true" x14ac:dyDescent="0.2">
      <c r="A118" s="791"/>
      <c r="B118" s="251"/>
      <c r="C118" s="412"/>
      <c r="D118" s="412"/>
      <c r="E118" s="412"/>
      <c r="F118" s="412"/>
      <c r="G118" s="412"/>
      <c r="H118" s="116"/>
      <c r="I118" s="116"/>
      <c r="J118" s="116"/>
      <c r="K118" s="116"/>
      <c r="L118" s="116"/>
      <c r="M118" s="116"/>
      <c r="N118" s="116"/>
      <c r="O118" s="116"/>
      <c r="P118" s="116"/>
      <c r="Q118" s="116"/>
      <c r="R118" s="116"/>
      <c r="S118" s="116"/>
      <c r="T118" s="116"/>
      <c r="U118" s="116"/>
      <c r="Z118" s="238"/>
      <c r="AA118" s="238"/>
      <c r="AB118" s="238"/>
      <c r="AC118" s="238"/>
      <c r="AD118" s="238"/>
      <c r="AE118" s="238"/>
      <c r="AF118" s="238"/>
      <c r="AG118" s="238"/>
      <c r="AH118" s="238"/>
      <c r="AI118" s="238"/>
      <c r="AJ118" s="238"/>
      <c r="AK118" s="238"/>
      <c r="AL118" s="238"/>
      <c r="AM118" s="238"/>
      <c r="AN118" s="238"/>
      <c r="AO118" s="238"/>
      <c r="AP118" s="238"/>
      <c r="AQ118" s="238"/>
      <c r="AR118" s="238"/>
      <c r="AS118" s="238"/>
      <c r="AT118" s="238"/>
      <c r="AU118" s="238"/>
      <c r="AV118" s="238"/>
      <c r="AW118" s="238"/>
      <c r="AX118" s="238"/>
      <c r="AY118" s="238"/>
      <c r="AZ118" s="238"/>
      <c r="BB118" s="137"/>
      <c r="BZ118" s="238"/>
      <c r="CA118" s="238"/>
      <c r="CB118" s="238"/>
      <c r="CC118" s="238"/>
      <c r="CD118" s="238"/>
      <c r="CE118" s="238"/>
      <c r="CF118" s="238"/>
      <c r="CG118" s="238"/>
      <c r="CH118" s="238"/>
      <c r="CI118" s="238"/>
      <c r="CJ118" s="238"/>
      <c r="CK118" s="238"/>
      <c r="CL118" s="238"/>
      <c r="CM118" s="238"/>
      <c r="CN118" s="238"/>
      <c r="CO118" s="238"/>
      <c r="CP118" s="238"/>
      <c r="CQ118" s="238"/>
      <c r="CR118" s="238"/>
      <c r="CS118" s="238"/>
      <c r="CT118" s="238"/>
      <c r="CU118" s="238"/>
      <c r="CV118" s="238"/>
      <c r="CW118" s="238"/>
      <c r="CX118" s="238"/>
      <c r="CY118" s="238"/>
      <c r="CZ118" s="238"/>
    </row>
    <row r="119" s="114" customFormat="true" ht="15" customHeight="true" x14ac:dyDescent="0.2">
      <c r="A119" s="402"/>
      <c r="B119" s="252"/>
      <c r="C119" s="412"/>
      <c r="D119" s="412"/>
      <c r="E119" s="412"/>
      <c r="F119" s="412"/>
      <c r="G119" s="412"/>
      <c r="H119" s="116"/>
      <c r="I119" s="116"/>
      <c r="J119" s="116"/>
      <c r="K119" s="116"/>
      <c r="L119" s="116"/>
      <c r="M119" s="116"/>
      <c r="N119" s="116"/>
      <c r="O119" s="116"/>
      <c r="P119" s="116"/>
      <c r="Q119" s="116"/>
      <c r="R119" s="116"/>
      <c r="S119" s="116"/>
      <c r="T119" s="116"/>
      <c r="U119" s="116"/>
      <c r="Z119" s="238"/>
      <c r="AA119" s="238"/>
      <c r="AB119" s="238"/>
      <c r="AC119" s="238"/>
      <c r="AD119" s="238"/>
      <c r="AE119" s="238"/>
      <c r="AF119" s="238"/>
      <c r="AG119" s="238"/>
      <c r="AH119" s="238"/>
      <c r="AI119" s="238"/>
      <c r="AJ119" s="238"/>
      <c r="AK119" s="238"/>
      <c r="AL119" s="238"/>
      <c r="AM119" s="238"/>
      <c r="AN119" s="238"/>
      <c r="AO119" s="238"/>
      <c r="AP119" s="238"/>
      <c r="AQ119" s="238"/>
      <c r="AR119" s="238"/>
      <c r="AS119" s="238"/>
      <c r="AT119" s="238"/>
      <c r="AU119" s="238"/>
      <c r="AV119" s="238"/>
      <c r="AW119" s="238"/>
      <c r="AX119" s="238"/>
      <c r="AY119" s="238"/>
      <c r="AZ119" s="238"/>
      <c r="BB119" s="137"/>
      <c r="BZ119" s="238"/>
      <c r="CA119" s="238"/>
      <c r="CB119" s="238"/>
      <c r="CC119" s="238"/>
      <c r="CD119" s="238"/>
      <c r="CE119" s="238"/>
      <c r="CF119" s="238"/>
      <c r="CG119" s="238"/>
      <c r="CH119" s="238"/>
      <c r="CI119" s="238"/>
      <c r="CJ119" s="238"/>
      <c r="CK119" s="238"/>
      <c r="CL119" s="238"/>
      <c r="CM119" s="238"/>
      <c r="CN119" s="238"/>
      <c r="CO119" s="238"/>
      <c r="CP119" s="238"/>
      <c r="CQ119" s="238"/>
      <c r="CR119" s="238"/>
      <c r="CS119" s="238"/>
      <c r="CT119" s="238"/>
      <c r="CU119" s="238"/>
      <c r="CV119" s="238"/>
      <c r="CW119" s="238"/>
      <c r="CX119" s="238"/>
      <c r="CY119" s="238"/>
      <c r="CZ119" s="238"/>
    </row>
    <row r="120" s="133" customFormat="true" ht="15" customHeight="true" x14ac:dyDescent="0.2">
      <c r="A120" s="119" t="s">
        <v>98</v>
      </c>
      <c r="B120" s="234"/>
      <c r="C120" s="1216" t="s">
        <v>114</v>
      </c>
      <c r="D120" s="1217"/>
      <c r="E120" s="1217"/>
      <c r="F120" s="1217"/>
      <c r="G120" s="1218"/>
      <c r="H120" s="1219" t="s">
        <v>38</v>
      </c>
      <c r="I120" s="1220"/>
      <c r="J120" s="1220"/>
      <c r="K120" s="1220"/>
      <c r="L120" s="1221"/>
      <c r="M120" s="1222" t="s">
        <v>37</v>
      </c>
      <c r="N120" s="1223"/>
      <c r="O120" s="1223"/>
      <c r="P120" s="1223"/>
      <c r="Q120" s="1224"/>
      <c r="R120" s="771" t="s">
        <v>140</v>
      </c>
      <c r="S120" s="471"/>
      <c r="T120" s="471"/>
      <c r="U120" s="471"/>
      <c r="V120" s="471"/>
      <c r="W120" s="471"/>
      <c r="X120" s="471"/>
      <c r="Y120" s="472"/>
      <c r="Z120" s="466"/>
      <c r="AA120" s="466"/>
      <c r="AB120" s="466"/>
      <c r="AC120" s="466"/>
      <c r="AD120" s="466"/>
      <c r="AE120" s="466"/>
      <c r="AF120" s="466"/>
      <c r="AG120" s="466"/>
      <c r="AH120" s="853"/>
      <c r="AI120" s="853"/>
      <c r="AJ120" s="853"/>
      <c r="AK120" s="853"/>
      <c r="AL120" s="853"/>
      <c r="AM120" s="853"/>
      <c r="AN120" s="853"/>
      <c r="AO120" s="853"/>
      <c r="AP120" s="853"/>
      <c r="AQ120" s="853"/>
      <c r="AR120" s="853"/>
      <c r="AS120" s="853"/>
      <c r="AT120" s="853"/>
      <c r="AU120" s="853"/>
      <c r="AV120" s="853"/>
      <c r="AW120" s="853"/>
      <c r="AX120" s="853"/>
      <c r="AY120" s="853"/>
      <c r="AZ120" s="242"/>
      <c r="BA120" s="244" t="s">
        <v>130</v>
      </c>
      <c r="BB120" s="119" t="s">
        <v>98</v>
      </c>
      <c r="BC120" s="1225" t="s">
        <v>114</v>
      </c>
      <c r="BD120" s="1208"/>
      <c r="BE120" s="1208"/>
      <c r="BF120" s="1208"/>
      <c r="BG120" s="1209"/>
      <c r="BH120" s="1207" t="s">
        <v>38</v>
      </c>
      <c r="BI120" s="1208"/>
      <c r="BJ120" s="1208"/>
      <c r="BK120" s="1208"/>
      <c r="BL120" s="1209"/>
      <c r="BM120" s="1207" t="s">
        <v>37</v>
      </c>
      <c r="BN120" s="1208"/>
      <c r="BO120" s="1208"/>
      <c r="BP120" s="1208"/>
      <c r="BQ120" s="1209"/>
      <c r="BR120" s="779" t="s">
        <v>140</v>
      </c>
      <c r="BS120" s="509"/>
      <c r="BT120" s="509"/>
      <c r="BU120" s="509"/>
      <c r="BV120" s="509"/>
      <c r="BW120" s="509"/>
      <c r="BX120" s="509"/>
      <c r="BY120" s="510"/>
      <c r="BZ120" s="463"/>
      <c r="CA120" s="463"/>
      <c r="CB120" s="463"/>
      <c r="CC120" s="463"/>
      <c r="CD120" s="463"/>
      <c r="CE120" s="463"/>
      <c r="CF120" s="463"/>
      <c r="CG120" s="463"/>
      <c r="CH120" s="242"/>
      <c r="CI120" s="242"/>
      <c r="CJ120" s="242"/>
      <c r="CK120" s="242"/>
      <c r="CL120" s="242"/>
      <c r="CM120" s="242"/>
      <c r="CN120" s="242"/>
      <c r="CO120" s="242"/>
      <c r="CP120" s="242"/>
      <c r="CQ120" s="242"/>
      <c r="CR120" s="242"/>
      <c r="CS120" s="242"/>
      <c r="CT120" s="242"/>
      <c r="CU120" s="242"/>
      <c r="CV120" s="242"/>
      <c r="CW120" s="242"/>
      <c r="CX120" s="242"/>
      <c r="CY120" s="242"/>
      <c r="CZ120" s="242"/>
    </row>
    <row r="121" s="133" customFormat="true" ht="24" x14ac:dyDescent="0.2">
      <c r="A121" s="209" t="s">
        <v>86</v>
      </c>
      <c r="B121" s="281"/>
      <c r="C121" s="413" t="s">
        <v>0</v>
      </c>
      <c r="D121" s="414" t="s">
        <v>1</v>
      </c>
      <c r="E121" s="414" t="s">
        <v>2</v>
      </c>
      <c r="F121" s="414" t="s">
        <v>3</v>
      </c>
      <c r="G121" s="415" t="s">
        <v>4</v>
      </c>
      <c r="H121" s="323" t="s">
        <v>0</v>
      </c>
      <c r="I121" s="322" t="s">
        <v>1</v>
      </c>
      <c r="J121" s="322" t="s">
        <v>2</v>
      </c>
      <c r="K121" s="322" t="s">
        <v>3</v>
      </c>
      <c r="L121" s="324" t="s">
        <v>4</v>
      </c>
      <c r="M121" s="325" t="s">
        <v>0</v>
      </c>
      <c r="N121" s="322" t="s">
        <v>1</v>
      </c>
      <c r="O121" s="322" t="s">
        <v>2</v>
      </c>
      <c r="P121" s="322" t="s">
        <v>3</v>
      </c>
      <c r="Q121" s="324" t="s">
        <v>4</v>
      </c>
      <c r="R121" s="325" t="s">
        <v>155</v>
      </c>
      <c r="S121" s="322" t="s">
        <v>156</v>
      </c>
      <c r="T121" s="322" t="s">
        <v>157</v>
      </c>
      <c r="U121" s="322" t="s">
        <v>158</v>
      </c>
      <c r="V121" s="322" t="s">
        <v>159</v>
      </c>
      <c r="W121" s="322" t="s">
        <v>160</v>
      </c>
      <c r="X121" s="322" t="s">
        <v>161</v>
      </c>
      <c r="Y121" s="326" t="s">
        <v>162</v>
      </c>
      <c r="Z121" s="326" t="s">
        <v>163</v>
      </c>
      <c r="AA121" s="326" t="s">
        <v>164</v>
      </c>
      <c r="AB121" s="326" t="s">
        <v>165</v>
      </c>
      <c r="AC121" s="326" t="s">
        <v>166</v>
      </c>
      <c r="AD121" s="326" t="s">
        <v>167</v>
      </c>
      <c r="AE121" s="326" t="s">
        <v>168</v>
      </c>
      <c r="AF121" s="326" t="s">
        <v>169</v>
      </c>
      <c r="AG121" s="326" t="s">
        <v>170</v>
      </c>
      <c r="AH121" s="867"/>
      <c r="AI121" s="867"/>
      <c r="AJ121" s="867"/>
      <c r="AK121" s="867"/>
      <c r="AL121" s="867"/>
      <c r="AM121" s="867"/>
      <c r="AN121" s="867"/>
      <c r="AO121" s="867"/>
      <c r="AP121" s="867"/>
      <c r="AQ121" s="867"/>
      <c r="AR121" s="867"/>
      <c r="AS121" s="867"/>
      <c r="AT121" s="867"/>
      <c r="AU121" s="867"/>
      <c r="AV121" s="867"/>
      <c r="AW121" s="867"/>
      <c r="AX121" s="867"/>
      <c r="AY121" s="867"/>
      <c r="AZ121" s="242"/>
      <c r="BA121" s="223" t="s">
        <v>116</v>
      </c>
      <c r="BB121" s="222"/>
      <c r="BC121" s="506" t="s">
        <v>0</v>
      </c>
      <c r="BD121" s="189" t="s">
        <v>1</v>
      </c>
      <c r="BE121" s="189" t="s">
        <v>2</v>
      </c>
      <c r="BF121" s="189" t="s">
        <v>3</v>
      </c>
      <c r="BG121" s="507" t="s">
        <v>4</v>
      </c>
      <c r="BH121" s="508" t="s">
        <v>0</v>
      </c>
      <c r="BI121" s="189" t="s">
        <v>1</v>
      </c>
      <c r="BJ121" s="189" t="s">
        <v>2</v>
      </c>
      <c r="BK121" s="189" t="s">
        <v>3</v>
      </c>
      <c r="BL121" s="507" t="s">
        <v>4</v>
      </c>
      <c r="BM121" s="508" t="s">
        <v>0</v>
      </c>
      <c r="BN121" s="189" t="s">
        <v>1</v>
      </c>
      <c r="BO121" s="189" t="s">
        <v>2</v>
      </c>
      <c r="BP121" s="189" t="s">
        <v>3</v>
      </c>
      <c r="BQ121" s="507" t="s">
        <v>4</v>
      </c>
      <c r="BR121" s="508" t="s">
        <v>155</v>
      </c>
      <c r="BS121" s="189" t="s">
        <v>156</v>
      </c>
      <c r="BT121" s="189" t="s">
        <v>157</v>
      </c>
      <c r="BU121" s="189" t="s">
        <v>158</v>
      </c>
      <c r="BV121" s="189" t="s">
        <v>159</v>
      </c>
      <c r="BW121" s="189" t="s">
        <v>160</v>
      </c>
      <c r="BX121" s="189" t="s">
        <v>161</v>
      </c>
      <c r="BY121" s="190" t="s">
        <v>162</v>
      </c>
      <c r="BZ121" s="190" t="s">
        <v>163</v>
      </c>
      <c r="CA121" s="190" t="s">
        <v>164</v>
      </c>
      <c r="CB121" s="190" t="s">
        <v>165</v>
      </c>
      <c r="CC121" s="190" t="s">
        <v>166</v>
      </c>
      <c r="CD121" s="190" t="s">
        <v>167</v>
      </c>
      <c r="CE121" s="190" t="s">
        <v>168</v>
      </c>
      <c r="CF121" s="190" t="s">
        <v>169</v>
      </c>
      <c r="CG121" s="190" t="s">
        <v>170</v>
      </c>
      <c r="CH121" s="906"/>
      <c r="CI121" s="906"/>
      <c r="CJ121" s="906"/>
      <c r="CK121" s="906"/>
      <c r="CL121" s="906"/>
      <c r="CM121" s="906"/>
      <c r="CN121" s="906"/>
      <c r="CO121" s="906"/>
      <c r="CP121" s="906"/>
      <c r="CQ121" s="906"/>
      <c r="CR121" s="906"/>
      <c r="CS121" s="906"/>
      <c r="CT121" s="906"/>
      <c r="CU121" s="906"/>
      <c r="CV121" s="906"/>
      <c r="CW121" s="906"/>
      <c r="CX121" s="906"/>
      <c r="CY121" s="906"/>
      <c r="CZ121" s="906"/>
    </row>
    <row r="122" s="133" customFormat="true" ht="15" customHeight="true" x14ac:dyDescent="0.2">
      <c r="A122" s="1210" t="s">
        <v>18</v>
      </c>
      <c r="B122" s="298" t="s">
        <v>14</v>
      </c>
      <c r="C122" s="553">
        <v>86.053570061184658</v>
      </c>
      <c r="D122" s="572">
        <v>76.703487125887804</v>
      </c>
      <c r="E122" s="572">
        <v>91.505898580217959</v>
      </c>
      <c r="F122" s="572">
        <v>96.381318034333887</v>
      </c>
      <c r="G122" s="592">
        <v>93.862891721536016</v>
      </c>
      <c r="H122" s="610">
        <v>78.752961467303578</v>
      </c>
      <c r="I122" s="572">
        <v>93.403125861870905</v>
      </c>
      <c r="J122" s="572">
        <v>96.919657163111367</v>
      </c>
      <c r="K122" s="572">
        <v>98.902089326216981</v>
      </c>
      <c r="L122" s="629">
        <v>98.856779624574585</v>
      </c>
      <c r="M122" s="643">
        <v>69.335755006549519</v>
      </c>
      <c r="N122" s="572">
        <v>68.5898836773178</v>
      </c>
      <c r="O122" s="572">
        <v>77.640340573117101</v>
      </c>
      <c r="P122" s="572">
        <v>86.604004467013411</v>
      </c>
      <c r="Q122" s="629">
        <v>94.570594064611015</v>
      </c>
      <c r="R122" s="643">
        <v>97.153913124553512</v>
      </c>
      <c r="S122" s="572">
        <v>93.774698273188932</v>
      </c>
      <c r="T122" s="572">
        <v>86.398564783333768</v>
      </c>
      <c r="U122" s="572">
        <v>93.016023749579929</v>
      </c>
      <c r="V122" s="572">
        <v>75.800825753346359</v>
      </c>
      <c r="W122" s="572">
        <v>71.810109824304931</v>
      </c>
      <c r="X122" s="572">
        <v>87.9323532248589</v>
      </c>
      <c r="Y122" s="658">
        <v>98.097650131257424</v>
      </c>
      <c r="Z122" s="658">
        <v>98.72455315117557</v>
      </c>
      <c r="AA122" s="658">
        <v>69.387804942192815</v>
      </c>
      <c r="AB122" s="658">
        <v>97.143272905012452</v>
      </c>
      <c r="AC122" s="658">
        <v>96.988725271739597</v>
      </c>
      <c r="AD122" s="658">
        <v>93.317335717163132</v>
      </c>
      <c r="AE122" s="658">
        <v>89.019095053165756</v>
      </c>
      <c r="AF122" s="658">
        <v>73.649901412124109</v>
      </c>
      <c r="AG122" s="658">
        <v>92.74538063011029</v>
      </c>
      <c r="AH122" s="868"/>
      <c r="AI122" s="868"/>
      <c r="AJ122" s="868"/>
      <c r="AK122" s="868"/>
      <c r="AL122" s="868"/>
      <c r="AM122" s="868"/>
      <c r="AN122" s="868"/>
      <c r="AO122" s="868"/>
      <c r="AP122" s="868"/>
      <c r="AQ122" s="868"/>
      <c r="AR122" s="868"/>
      <c r="AS122" s="868"/>
      <c r="AT122" s="868"/>
      <c r="AU122" s="868"/>
      <c r="AV122" s="868"/>
      <c r="AW122" s="868"/>
      <c r="AX122" s="868"/>
      <c r="AY122" s="868"/>
      <c r="AZ122" s="242"/>
      <c r="BA122" s="1212" t="s">
        <v>18</v>
      </c>
      <c r="BB122" s="172" t="s">
        <v>14</v>
      </c>
      <c r="BC122" s="676">
        <v>6818.75810745541</v>
      </c>
      <c r="BD122" s="693">
        <v>4422.5502048126991</v>
      </c>
      <c r="BE122" s="693">
        <v>5140.0294435387686</v>
      </c>
      <c r="BF122" s="693">
        <v>6009.9663418062964</v>
      </c>
      <c r="BG122" s="711">
        <v>6477.4209334759025</v>
      </c>
      <c r="BH122" s="729">
        <v>2759.0718511445334</v>
      </c>
      <c r="BI122" s="693">
        <v>3270.4208672118189</v>
      </c>
      <c r="BJ122" s="693">
        <v>3901.7874293766909</v>
      </c>
      <c r="BK122" s="693">
        <v>4510.8575405358351</v>
      </c>
      <c r="BL122" s="711">
        <v>4817.3839775221613</v>
      </c>
      <c r="BM122" s="729">
        <v>1609.9669981513691</v>
      </c>
      <c r="BN122" s="693">
        <v>1380.7098545241931</v>
      </c>
      <c r="BO122" s="693">
        <v>1874.8540679741809</v>
      </c>
      <c r="BP122" s="693">
        <v>2188.4688717180666</v>
      </c>
      <c r="BQ122" s="711">
        <v>2555.2035729302379</v>
      </c>
      <c r="BR122" s="729">
        <v>1282.6283426463065</v>
      </c>
      <c r="BS122" s="693">
        <v>2842.5859612113254</v>
      </c>
      <c r="BT122" s="693">
        <v>1264.9647067831934</v>
      </c>
      <c r="BU122" s="693">
        <v>1142.3798832426355</v>
      </c>
      <c r="BV122" s="693">
        <v>1671.3454308218245</v>
      </c>
      <c r="BW122" s="693">
        <v>973.65584510142503</v>
      </c>
      <c r="BX122" s="693">
        <v>2700.6867370043078</v>
      </c>
      <c r="BY122" s="747">
        <v>231.64893829481736</v>
      </c>
      <c r="BZ122" s="747">
        <v>4874.9298238645861</v>
      </c>
      <c r="CA122" s="747">
        <v>954.25164495896843</v>
      </c>
      <c r="CB122" s="747">
        <v>2466.2725292120954</v>
      </c>
      <c r="CC122" s="747">
        <v>1095.8797346073395</v>
      </c>
      <c r="CD122" s="747">
        <v>1474.1762493561603</v>
      </c>
      <c r="CE122" s="747">
        <v>1427.5979988528466</v>
      </c>
      <c r="CF122" s="747">
        <v>1970.960805057884</v>
      </c>
      <c r="CG122" s="747">
        <v>2494.7604000733718</v>
      </c>
      <c r="CH122" s="907"/>
      <c r="CI122" s="907"/>
      <c r="CJ122" s="907"/>
      <c r="CK122" s="907"/>
      <c r="CL122" s="907"/>
      <c r="CM122" s="907"/>
      <c r="CN122" s="907"/>
      <c r="CO122" s="907"/>
      <c r="CP122" s="907"/>
      <c r="CQ122" s="907"/>
      <c r="CR122" s="907"/>
      <c r="CS122" s="907"/>
      <c r="CT122" s="907"/>
      <c r="CU122" s="907"/>
      <c r="CV122" s="907"/>
      <c r="CW122" s="907"/>
      <c r="CX122" s="907"/>
      <c r="CY122" s="907"/>
      <c r="CZ122" s="908"/>
    </row>
    <row r="123" s="133" customFormat="true" ht="15" customHeight="true" x14ac:dyDescent="0.2">
      <c r="A123" s="1211"/>
      <c r="B123" s="299" t="s">
        <v>51</v>
      </c>
      <c r="C123" s="554">
        <v>13.946429938815456</v>
      </c>
      <c r="D123" s="573">
        <v>23.296512874112317</v>
      </c>
      <c r="E123" s="573">
        <v>8.4941014197821225</v>
      </c>
      <c r="F123" s="573">
        <v>3.6186819656661142</v>
      </c>
      <c r="G123" s="593">
        <v>6.1371082784640398</v>
      </c>
      <c r="H123" s="611">
        <v>21.247038532696493</v>
      </c>
      <c r="I123" s="573">
        <v>6.5968741381290954</v>
      </c>
      <c r="J123" s="573">
        <v>3.0803428368886414</v>
      </c>
      <c r="K123" s="573">
        <v>1.0979106737830446</v>
      </c>
      <c r="L123" s="630">
        <v>1.1432203754254302</v>
      </c>
      <c r="M123" s="644">
        <v>30.664244993450502</v>
      </c>
      <c r="N123" s="573">
        <v>31.410116322682196</v>
      </c>
      <c r="O123" s="573">
        <v>22.359659426882789</v>
      </c>
      <c r="P123" s="573">
        <v>13.395995532986541</v>
      </c>
      <c r="Q123" s="630">
        <v>5.4294059353889326</v>
      </c>
      <c r="R123" s="644">
        <v>2.846086875446415</v>
      </c>
      <c r="S123" s="573">
        <v>6.2253017268110495</v>
      </c>
      <c r="T123" s="573">
        <v>13.601435216666328</v>
      </c>
      <c r="U123" s="573">
        <v>6.9839762504200653</v>
      </c>
      <c r="V123" s="573">
        <v>24.199174246653673</v>
      </c>
      <c r="W123" s="573">
        <v>28.189890175694941</v>
      </c>
      <c r="X123" s="573">
        <v>12.06764677514102</v>
      </c>
      <c r="Y123" s="659">
        <v>1.9023498687425686</v>
      </c>
      <c r="Z123" s="659">
        <v>1.2754468488244568</v>
      </c>
      <c r="AA123" s="659">
        <v>30.612195057807089</v>
      </c>
      <c r="AB123" s="659">
        <v>2.8567270949875332</v>
      </c>
      <c r="AC123" s="659">
        <v>3.0112747282603594</v>
      </c>
      <c r="AD123" s="659">
        <v>6.6826642828368348</v>
      </c>
      <c r="AE123" s="659">
        <v>10.980904946834256</v>
      </c>
      <c r="AF123" s="659">
        <v>26.350098587875809</v>
      </c>
      <c r="AG123" s="659">
        <v>7.2546193698897072</v>
      </c>
      <c r="AH123" s="869"/>
      <c r="AI123" s="869"/>
      <c r="AJ123" s="869"/>
      <c r="AK123" s="869"/>
      <c r="AL123" s="869"/>
      <c r="AM123" s="869"/>
      <c r="AN123" s="869"/>
      <c r="AO123" s="869"/>
      <c r="AP123" s="869"/>
      <c r="AQ123" s="869"/>
      <c r="AR123" s="869"/>
      <c r="AS123" s="869"/>
      <c r="AT123" s="869"/>
      <c r="AU123" s="869"/>
      <c r="AV123" s="869"/>
      <c r="AW123" s="869"/>
      <c r="AX123" s="869"/>
      <c r="AY123" s="869"/>
      <c r="AZ123" s="242"/>
      <c r="BA123" s="1213"/>
      <c r="BB123" s="173" t="s">
        <v>51</v>
      </c>
      <c r="BC123" s="677">
        <v>1105.0945608385789</v>
      </c>
      <c r="BD123" s="694">
        <v>1343.2244301192138</v>
      </c>
      <c r="BE123" s="694">
        <v>477.12696199371686</v>
      </c>
      <c r="BF123" s="694">
        <v>225.64701602864008</v>
      </c>
      <c r="BG123" s="712">
        <v>423.51810076196853</v>
      </c>
      <c r="BH123" s="730">
        <v>744.37970132824398</v>
      </c>
      <c r="BI123" s="694">
        <v>230.98322075015861</v>
      </c>
      <c r="BJ123" s="694">
        <v>124.00831070744989</v>
      </c>
      <c r="BK123" s="694">
        <v>50.074964800123915</v>
      </c>
      <c r="BL123" s="712">
        <v>55.710205615298861</v>
      </c>
      <c r="BM123" s="730">
        <v>712.01968534157118</v>
      </c>
      <c r="BN123" s="694">
        <v>632.28357905526093</v>
      </c>
      <c r="BO123" s="694">
        <v>539.93965154660316</v>
      </c>
      <c r="BP123" s="694">
        <v>338.51459190644886</v>
      </c>
      <c r="BQ123" s="712">
        <v>146.6971586909583</v>
      </c>
      <c r="BR123" s="730">
        <v>37.574108697003822</v>
      </c>
      <c r="BS123" s="694">
        <v>188.70714189220857</v>
      </c>
      <c r="BT123" s="694">
        <v>199.1391356306398</v>
      </c>
      <c r="BU123" s="694">
        <v>85.773973686552523</v>
      </c>
      <c r="BV123" s="694">
        <v>533.57175076711167</v>
      </c>
      <c r="BW123" s="694">
        <v>382.21987697117811</v>
      </c>
      <c r="BX123" s="694">
        <v>370.63643127047055</v>
      </c>
      <c r="BY123" s="748">
        <v>4.4922312284734893</v>
      </c>
      <c r="BZ123" s="748">
        <v>62.980420610943156</v>
      </c>
      <c r="CA123" s="748">
        <v>420.9923849594839</v>
      </c>
      <c r="CB123" s="748">
        <v>72.526561512012734</v>
      </c>
      <c r="CC123" s="748">
        <v>34.024521312038502</v>
      </c>
      <c r="CD123" s="748">
        <v>105.5690766615713</v>
      </c>
      <c r="CE123" s="748">
        <v>176.10062108956944</v>
      </c>
      <c r="CF123" s="748">
        <v>705.16063878348757</v>
      </c>
      <c r="CG123" s="748">
        <v>195.142194669373</v>
      </c>
      <c r="CH123" s="909"/>
      <c r="CI123" s="909"/>
      <c r="CJ123" s="909"/>
      <c r="CK123" s="909"/>
      <c r="CL123" s="909"/>
      <c r="CM123" s="909"/>
      <c r="CN123" s="909"/>
      <c r="CO123" s="909"/>
      <c r="CP123" s="909"/>
      <c r="CQ123" s="909"/>
      <c r="CR123" s="909"/>
      <c r="CS123" s="909"/>
      <c r="CT123" s="909"/>
      <c r="CU123" s="909"/>
      <c r="CV123" s="909"/>
      <c r="CW123" s="909"/>
      <c r="CX123" s="909"/>
      <c r="CY123" s="909"/>
      <c r="CZ123" s="910"/>
    </row>
    <row r="124" s="133" customFormat="true" ht="15" customHeight="true" x14ac:dyDescent="0.2">
      <c r="A124" s="1211" t="s">
        <v>50</v>
      </c>
      <c r="B124" s="299" t="s">
        <v>15</v>
      </c>
      <c r="C124" s="554">
        <v>83.29870869791047</v>
      </c>
      <c r="D124" s="573">
        <v>73.905453590866969</v>
      </c>
      <c r="E124" s="573">
        <v>89.883319314174472</v>
      </c>
      <c r="F124" s="573">
        <v>94.649562665455662</v>
      </c>
      <c r="G124" s="593">
        <v>92.335551437610178</v>
      </c>
      <c r="H124" s="611">
        <v>76.260490375283581</v>
      </c>
      <c r="I124" s="573">
        <v>91.400127975030202</v>
      </c>
      <c r="J124" s="573">
        <v>95.578026736369779</v>
      </c>
      <c r="K124" s="573">
        <v>97.217044798521755</v>
      </c>
      <c r="L124" s="630">
        <v>97.689418753143201</v>
      </c>
      <c r="M124" s="644">
        <v>66.928053396463767</v>
      </c>
      <c r="N124" s="573">
        <v>65.073408410296537</v>
      </c>
      <c r="O124" s="573">
        <v>74.508205558807603</v>
      </c>
      <c r="P124" s="573">
        <v>84.913170567034015</v>
      </c>
      <c r="Q124" s="630">
        <v>91.060895933035908</v>
      </c>
      <c r="R124" s="644">
        <v>96.788179294719839</v>
      </c>
      <c r="S124" s="573">
        <v>92.237315317220379</v>
      </c>
      <c r="T124" s="573">
        <v>85.821256686856984</v>
      </c>
      <c r="U124" s="573">
        <v>92.756063194197139</v>
      </c>
      <c r="V124" s="573">
        <v>74.730477897468532</v>
      </c>
      <c r="W124" s="573">
        <v>71.076827875288501</v>
      </c>
      <c r="X124" s="573">
        <v>83.635198563114855</v>
      </c>
      <c r="Y124" s="659">
        <v>98.09499442461852</v>
      </c>
      <c r="Z124" s="659">
        <v>98.665360169159968</v>
      </c>
      <c r="AA124" s="659">
        <v>65.952160898430165</v>
      </c>
      <c r="AB124" s="659">
        <v>87.324252607800616</v>
      </c>
      <c r="AC124" s="659">
        <v>95.658706250411512</v>
      </c>
      <c r="AD124" s="659">
        <v>90.006071489735632</v>
      </c>
      <c r="AE124" s="659">
        <v>87.484604664371048</v>
      </c>
      <c r="AF124" s="659">
        <v>71.622312306413434</v>
      </c>
      <c r="AG124" s="659">
        <v>92.441771896339091</v>
      </c>
      <c r="AH124" s="869"/>
      <c r="AI124" s="869"/>
      <c r="AJ124" s="869"/>
      <c r="AK124" s="869"/>
      <c r="AL124" s="869"/>
      <c r="AM124" s="869"/>
      <c r="AN124" s="869"/>
      <c r="AO124" s="869"/>
      <c r="AP124" s="869"/>
      <c r="AQ124" s="869"/>
      <c r="AR124" s="869"/>
      <c r="AS124" s="869"/>
      <c r="AT124" s="869"/>
      <c r="AU124" s="869"/>
      <c r="AV124" s="869"/>
      <c r="AW124" s="869"/>
      <c r="AX124" s="869"/>
      <c r="AY124" s="869"/>
      <c r="AZ124" s="242"/>
      <c r="BA124" s="1213" t="s">
        <v>50</v>
      </c>
      <c r="BB124" s="173" t="s">
        <v>15</v>
      </c>
      <c r="BC124" s="677">
        <v>6579.8579796418253</v>
      </c>
      <c r="BD124" s="694">
        <v>4261.0741649440843</v>
      </c>
      <c r="BE124" s="694">
        <v>5036.7349614391687</v>
      </c>
      <c r="BF124" s="694">
        <v>5893.5752158672049</v>
      </c>
      <c r="BG124" s="712">
        <v>6358.4903217084002</v>
      </c>
      <c r="BH124" s="730">
        <v>2664.7465543161456</v>
      </c>
      <c r="BI124" s="694">
        <v>3188.260153103804</v>
      </c>
      <c r="BJ124" s="694">
        <v>3847.4320213915239</v>
      </c>
      <c r="BK124" s="694">
        <v>4425.3702293687975</v>
      </c>
      <c r="BL124" s="712">
        <v>4751.9675136395344</v>
      </c>
      <c r="BM124" s="730">
        <v>1550.0975235825856</v>
      </c>
      <c r="BN124" s="694">
        <v>1309.9234383056096</v>
      </c>
      <c r="BO124" s="694">
        <v>1799.219468361724</v>
      </c>
      <c r="BP124" s="694">
        <v>2132.6404976185113</v>
      </c>
      <c r="BQ124" s="712">
        <v>2460.0752439124485</v>
      </c>
      <c r="BR124" s="730">
        <v>1277.7999156594503</v>
      </c>
      <c r="BS124" s="694">
        <v>2776.29046859459</v>
      </c>
      <c r="BT124" s="694">
        <v>1245.2187958326626</v>
      </c>
      <c r="BU124" s="694">
        <v>1137.0085595938006</v>
      </c>
      <c r="BV124" s="694">
        <v>1647.7451470448054</v>
      </c>
      <c r="BW124" s="694">
        <v>963.71345318037038</v>
      </c>
      <c r="BX124" s="694">
        <v>2561.1944337118593</v>
      </c>
      <c r="BY124" s="748">
        <v>231.3197415303944</v>
      </c>
      <c r="BZ124" s="748">
        <v>4856.9660556922854</v>
      </c>
      <c r="CA124" s="748">
        <v>907.00315535787365</v>
      </c>
      <c r="CB124" s="748">
        <v>2216.6561249758352</v>
      </c>
      <c r="CC124" s="748">
        <v>1080.8517930808164</v>
      </c>
      <c r="CD124" s="748">
        <v>1421.8667074912771</v>
      </c>
      <c r="CE124" s="748">
        <v>1402.9893976645969</v>
      </c>
      <c r="CF124" s="748">
        <v>1916.7000582069695</v>
      </c>
      <c r="CG124" s="748">
        <v>2486.4088359830989</v>
      </c>
      <c r="CH124" s="909"/>
      <c r="CI124" s="909"/>
      <c r="CJ124" s="909"/>
      <c r="CK124" s="909"/>
      <c r="CL124" s="909"/>
      <c r="CM124" s="909"/>
      <c r="CN124" s="909"/>
      <c r="CO124" s="909"/>
      <c r="CP124" s="909"/>
      <c r="CQ124" s="909"/>
      <c r="CR124" s="909"/>
      <c r="CS124" s="909"/>
      <c r="CT124" s="909"/>
      <c r="CU124" s="909"/>
      <c r="CV124" s="909"/>
      <c r="CW124" s="909"/>
      <c r="CX124" s="909"/>
      <c r="CY124" s="909"/>
      <c r="CZ124" s="910"/>
    </row>
    <row r="125" s="133" customFormat="true" ht="15" customHeight="true" x14ac:dyDescent="0.2">
      <c r="A125" s="1211"/>
      <c r="B125" s="299" t="s">
        <v>16</v>
      </c>
      <c r="C125" s="554">
        <v>2.7111793282824355</v>
      </c>
      <c r="D125" s="573">
        <v>2.7972258417036988</v>
      </c>
      <c r="E125" s="573">
        <v>1.6020863292408509</v>
      </c>
      <c r="F125" s="573">
        <v>1.726594318784479</v>
      </c>
      <c r="G125" s="593">
        <v>1.5142815574712289</v>
      </c>
      <c r="H125" s="611">
        <v>2.4366352643940545</v>
      </c>
      <c r="I125" s="573">
        <v>1.9781112768399862</v>
      </c>
      <c r="J125" s="573">
        <v>1.3413549264043485</v>
      </c>
      <c r="K125" s="573">
        <v>1.6829025857782576</v>
      </c>
      <c r="L125" s="630">
        <v>1.1653087698132172</v>
      </c>
      <c r="M125" s="644">
        <v>2.3293057084422015</v>
      </c>
      <c r="N125" s="573">
        <v>3.5164752670212711</v>
      </c>
      <c r="O125" s="573">
        <v>3.132135014309517</v>
      </c>
      <c r="P125" s="573">
        <v>1.6085393441860298</v>
      </c>
      <c r="Q125" s="630">
        <v>3.5090365378161286</v>
      </c>
      <c r="R125" s="644">
        <v>0.36573382983366909</v>
      </c>
      <c r="S125" s="573">
        <v>1.4932253642327553</v>
      </c>
      <c r="T125" s="573">
        <v>0.45394978083231552</v>
      </c>
      <c r="U125" s="573">
        <v>0.2465786447265669</v>
      </c>
      <c r="V125" s="573">
        <v>1.0703478558778279</v>
      </c>
      <c r="W125" s="573">
        <v>0.73328194901643062</v>
      </c>
      <c r="X125" s="573">
        <v>4.2617564216320307</v>
      </c>
      <c r="Y125" s="659">
        <v>0</v>
      </c>
      <c r="Z125" s="659">
        <v>5.5243225648366305E-2</v>
      </c>
      <c r="AA125" s="659">
        <v>3.4356440437626556</v>
      </c>
      <c r="AB125" s="659">
        <v>9.8185934534849189</v>
      </c>
      <c r="AC125" s="659">
        <v>1.330019021328068</v>
      </c>
      <c r="AD125" s="659">
        <v>3.3112642274275017</v>
      </c>
      <c r="AE125" s="659">
        <v>1.5344903887947061</v>
      </c>
      <c r="AF125" s="659">
        <v>2.0275891057106534</v>
      </c>
      <c r="AG125" s="659">
        <v>0.3030695851123511</v>
      </c>
      <c r="AH125" s="869"/>
      <c r="AI125" s="869"/>
      <c r="AJ125" s="869"/>
      <c r="AK125" s="869"/>
      <c r="AL125" s="869"/>
      <c r="AM125" s="869"/>
      <c r="AN125" s="869"/>
      <c r="AO125" s="869"/>
      <c r="AP125" s="869"/>
      <c r="AQ125" s="869"/>
      <c r="AR125" s="869"/>
      <c r="AS125" s="869"/>
      <c r="AT125" s="869"/>
      <c r="AU125" s="869"/>
      <c r="AV125" s="869"/>
      <c r="AW125" s="869"/>
      <c r="AX125" s="869"/>
      <c r="AY125" s="869"/>
      <c r="AZ125" s="242"/>
      <c r="BA125" s="1213"/>
      <c r="BB125" s="173" t="s">
        <v>16</v>
      </c>
      <c r="BC125" s="677">
        <v>214.15908141066583</v>
      </c>
      <c r="BD125" s="694">
        <v>161.2761465964474</v>
      </c>
      <c r="BE125" s="694">
        <v>89.775102736538813</v>
      </c>
      <c r="BF125" s="694">
        <v>107.51041207672903</v>
      </c>
      <c r="BG125" s="712">
        <v>104.27776168129783</v>
      </c>
      <c r="BH125" s="730">
        <v>85.142586848926001</v>
      </c>
      <c r="BI125" s="694">
        <v>69.00136249346572</v>
      </c>
      <c r="BJ125" s="694">
        <v>53.995380236653929</v>
      </c>
      <c r="BK125" s="694">
        <v>76.606597304674636</v>
      </c>
      <c r="BL125" s="712">
        <v>56.684843539756308</v>
      </c>
      <c r="BM125" s="730">
        <v>53.948244825447304</v>
      </c>
      <c r="BN125" s="694">
        <v>70.786416218583767</v>
      </c>
      <c r="BO125" s="694">
        <v>75.63459961245772</v>
      </c>
      <c r="BP125" s="694">
        <v>40.399341168349366</v>
      </c>
      <c r="BQ125" s="712">
        <v>94.799132253364206</v>
      </c>
      <c r="BR125" s="730">
        <v>4.8284269868558738</v>
      </c>
      <c r="BS125" s="694">
        <v>44.945229942193578</v>
      </c>
      <c r="BT125" s="694">
        <v>6.5865593359819012</v>
      </c>
      <c r="BU125" s="694">
        <v>3.0225736195829072</v>
      </c>
      <c r="BV125" s="694">
        <v>23.600283777019005</v>
      </c>
      <c r="BW125" s="694">
        <v>9.9423919210545986</v>
      </c>
      <c r="BX125" s="694">
        <v>130.5094865851564</v>
      </c>
      <c r="BY125" s="748">
        <v>0</v>
      </c>
      <c r="BZ125" s="748">
        <v>2.7194394397491104</v>
      </c>
      <c r="CA125" s="748">
        <v>47.24848960109486</v>
      </c>
      <c r="CB125" s="748">
        <v>249.23712104431777</v>
      </c>
      <c r="CC125" s="748">
        <v>15.02794152652311</v>
      </c>
      <c r="CD125" s="748">
        <v>52.309541864883123</v>
      </c>
      <c r="CE125" s="748">
        <v>24.608601188249715</v>
      </c>
      <c r="CF125" s="748">
        <v>54.260746850914344</v>
      </c>
      <c r="CG125" s="748">
        <v>8.1516708181025699</v>
      </c>
      <c r="CH125" s="909"/>
      <c r="CI125" s="909"/>
      <c r="CJ125" s="909"/>
      <c r="CK125" s="909"/>
      <c r="CL125" s="909"/>
      <c r="CM125" s="909"/>
      <c r="CN125" s="909"/>
      <c r="CO125" s="909"/>
      <c r="CP125" s="909"/>
      <c r="CQ125" s="909"/>
      <c r="CR125" s="909"/>
      <c r="CS125" s="909"/>
      <c r="CT125" s="909"/>
      <c r="CU125" s="909"/>
      <c r="CV125" s="909"/>
      <c r="CW125" s="909"/>
      <c r="CX125" s="909"/>
      <c r="CY125" s="909"/>
      <c r="CZ125" s="910"/>
    </row>
    <row r="126" s="133" customFormat="true" ht="15" customHeight="true" x14ac:dyDescent="0.2">
      <c r="A126" s="1211"/>
      <c r="B126" s="299" t="s">
        <v>22</v>
      </c>
      <c r="C126" s="554">
        <v>13.344359540440795</v>
      </c>
      <c r="D126" s="573">
        <v>21.181746364077469</v>
      </c>
      <c r="E126" s="573">
        <v>8.1691578903581341</v>
      </c>
      <c r="F126" s="573">
        <v>3.2885330436033451</v>
      </c>
      <c r="G126" s="593">
        <v>5.8148714871531233</v>
      </c>
      <c r="H126" s="611">
        <v>20.027140079563509</v>
      </c>
      <c r="I126" s="573">
        <v>6.5092520946684438</v>
      </c>
      <c r="J126" s="573">
        <v>3.0088619004900856</v>
      </c>
      <c r="K126" s="573">
        <v>1.1000526156999983</v>
      </c>
      <c r="L126" s="630">
        <v>1.1452724770435943</v>
      </c>
      <c r="M126" s="644">
        <v>28.23360508661828</v>
      </c>
      <c r="N126" s="573">
        <v>27.908194474735541</v>
      </c>
      <c r="O126" s="573">
        <v>21.013338228904164</v>
      </c>
      <c r="P126" s="573">
        <v>12.530547638790512</v>
      </c>
      <c r="Q126" s="630">
        <v>5.430067529147828</v>
      </c>
      <c r="R126" s="644">
        <v>2.5748644733831427</v>
      </c>
      <c r="S126" s="573">
        <v>5.6732080668144276</v>
      </c>
      <c r="T126" s="573">
        <v>12.754827342542679</v>
      </c>
      <c r="U126" s="573">
        <v>6.7028551905487621</v>
      </c>
      <c r="V126" s="573">
        <v>23.416109927060162</v>
      </c>
      <c r="W126" s="573">
        <v>28.066228029005462</v>
      </c>
      <c r="X126" s="573">
        <v>11.453950915879735</v>
      </c>
      <c r="Y126" s="659">
        <v>0.11437951201334728</v>
      </c>
      <c r="Z126" s="659">
        <v>1.2198326080013784</v>
      </c>
      <c r="AA126" s="659">
        <v>29.803989184521019</v>
      </c>
      <c r="AB126" s="659">
        <v>1.7277346563465115</v>
      </c>
      <c r="AC126" s="659">
        <v>2.5378585116724568</v>
      </c>
      <c r="AD126" s="659">
        <v>6.086799160886601</v>
      </c>
      <c r="AE126" s="659">
        <v>8.4154882490970557</v>
      </c>
      <c r="AF126" s="659">
        <v>26.145711070949123</v>
      </c>
      <c r="AG126" s="659">
        <v>5.3975064673322057</v>
      </c>
      <c r="AH126" s="869"/>
      <c r="AI126" s="869"/>
      <c r="AJ126" s="869"/>
      <c r="AK126" s="869"/>
      <c r="AL126" s="869"/>
      <c r="AM126" s="869"/>
      <c r="AN126" s="869"/>
      <c r="AO126" s="869"/>
      <c r="AP126" s="869"/>
      <c r="AQ126" s="869"/>
      <c r="AR126" s="869"/>
      <c r="AS126" s="869"/>
      <c r="AT126" s="869"/>
      <c r="AU126" s="869"/>
      <c r="AV126" s="869"/>
      <c r="AW126" s="869"/>
      <c r="AX126" s="869"/>
      <c r="AY126" s="869"/>
      <c r="AZ126" s="242"/>
      <c r="BA126" s="1213"/>
      <c r="BB126" s="173" t="s">
        <v>22</v>
      </c>
      <c r="BC126" s="677">
        <v>1054.0858553258872</v>
      </c>
      <c r="BD126" s="694">
        <v>1221.24941820968</v>
      </c>
      <c r="BE126" s="694">
        <v>457.76995627034887</v>
      </c>
      <c r="BF126" s="694">
        <v>204.76816053387429</v>
      </c>
      <c r="BG126" s="712">
        <v>400.42869184599977</v>
      </c>
      <c r="BH126" s="730">
        <v>699.80211584267818</v>
      </c>
      <c r="BI126" s="694">
        <v>227.05864356785671</v>
      </c>
      <c r="BJ126" s="694">
        <v>121.1198014771884</v>
      </c>
      <c r="BK126" s="694">
        <v>50.074964800123915</v>
      </c>
      <c r="BL126" s="712">
        <v>55.710205615298861</v>
      </c>
      <c r="BM126" s="730">
        <v>653.90877375925686</v>
      </c>
      <c r="BN126" s="694">
        <v>561.79012220701054</v>
      </c>
      <c r="BO126" s="694">
        <v>507.42877181323826</v>
      </c>
      <c r="BP126" s="694">
        <v>314.71152441217919</v>
      </c>
      <c r="BQ126" s="712">
        <v>146.6971586909583</v>
      </c>
      <c r="BR126" s="730">
        <v>33.993423896372292</v>
      </c>
      <c r="BS126" s="694">
        <v>170.76032002972096</v>
      </c>
      <c r="BT126" s="694">
        <v>185.0654646375836</v>
      </c>
      <c r="BU126" s="694">
        <v>82.163941233854175</v>
      </c>
      <c r="BV126" s="694">
        <v>516.30583104150185</v>
      </c>
      <c r="BW126" s="694">
        <v>380.5431719468217</v>
      </c>
      <c r="BX126" s="694">
        <v>350.75896074571915</v>
      </c>
      <c r="BY126" s="748">
        <v>0.2697205837106405</v>
      </c>
      <c r="BZ126" s="748">
        <v>60.048284023202491</v>
      </c>
      <c r="CA126" s="748">
        <v>409.87758193766689</v>
      </c>
      <c r="CB126" s="748">
        <v>43.857158738297649</v>
      </c>
      <c r="CC126" s="748">
        <v>28.675371332599287</v>
      </c>
      <c r="CD126" s="748">
        <v>96.155925248192617</v>
      </c>
      <c r="CE126" s="748">
        <v>134.95906891218567</v>
      </c>
      <c r="CF126" s="748">
        <v>699.69098061447767</v>
      </c>
      <c r="CG126" s="748">
        <v>145.17687726388331</v>
      </c>
      <c r="CH126" s="909"/>
      <c r="CI126" s="909"/>
      <c r="CJ126" s="909"/>
      <c r="CK126" s="909"/>
      <c r="CL126" s="909"/>
      <c r="CM126" s="909"/>
      <c r="CN126" s="909"/>
      <c r="CO126" s="909"/>
      <c r="CP126" s="909"/>
      <c r="CQ126" s="909"/>
      <c r="CR126" s="909"/>
      <c r="CS126" s="909"/>
      <c r="CT126" s="909"/>
      <c r="CU126" s="909"/>
      <c r="CV126" s="909"/>
      <c r="CW126" s="909"/>
      <c r="CX126" s="909"/>
      <c r="CY126" s="909"/>
      <c r="CZ126" s="910"/>
    </row>
    <row r="127" s="133" customFormat="true" ht="15" customHeight="true" x14ac:dyDescent="0.2">
      <c r="A127" s="1211"/>
      <c r="B127" s="299" t="s">
        <v>19</v>
      </c>
      <c r="C127" s="554">
        <v>0.64575243336642685</v>
      </c>
      <c r="D127" s="573">
        <v>2.1155742033520308</v>
      </c>
      <c r="E127" s="573">
        <v>0.3454364662266548</v>
      </c>
      <c r="F127" s="573">
        <v>0.3353099721565258</v>
      </c>
      <c r="G127" s="593">
        <v>0.33529551776554833</v>
      </c>
      <c r="H127" s="611">
        <v>1.2757342807589345</v>
      </c>
      <c r="I127" s="573">
        <v>0.11250865346137849</v>
      </c>
      <c r="J127" s="573">
        <v>7.1756436735777779E-2</v>
      </c>
      <c r="K127" s="573">
        <v>0</v>
      </c>
      <c r="L127" s="630">
        <v>0</v>
      </c>
      <c r="M127" s="644">
        <v>2.5090358084757658</v>
      </c>
      <c r="N127" s="573">
        <v>3.501921847946643</v>
      </c>
      <c r="O127" s="573">
        <v>1.3463211979786318</v>
      </c>
      <c r="P127" s="573">
        <v>0.94774244998937862</v>
      </c>
      <c r="Q127" s="630">
        <v>0</v>
      </c>
      <c r="R127" s="644">
        <v>0.27122240206327197</v>
      </c>
      <c r="S127" s="573">
        <v>0.59625125173239935</v>
      </c>
      <c r="T127" s="573">
        <v>0.96996618976811522</v>
      </c>
      <c r="U127" s="573">
        <v>0.29450297052752039</v>
      </c>
      <c r="V127" s="573">
        <v>0.78306431959351241</v>
      </c>
      <c r="W127" s="573">
        <v>0.12366214668947507</v>
      </c>
      <c r="X127" s="573">
        <v>0.64909409937327334</v>
      </c>
      <c r="Y127" s="659">
        <v>1.7906260633681326</v>
      </c>
      <c r="Z127" s="659">
        <v>5.9563997190293108E-2</v>
      </c>
      <c r="AA127" s="659">
        <v>0.80820587328607474</v>
      </c>
      <c r="AB127" s="659">
        <v>1.1294192823679261</v>
      </c>
      <c r="AC127" s="659">
        <v>0.47341621658790251</v>
      </c>
      <c r="AD127" s="659">
        <v>0.59586512195023345</v>
      </c>
      <c r="AE127" s="659">
        <v>2.5654166977371986</v>
      </c>
      <c r="AF127" s="659">
        <v>0.20438751692668169</v>
      </c>
      <c r="AG127" s="659">
        <v>1.8576520512163506</v>
      </c>
      <c r="AH127" s="869"/>
      <c r="AI127" s="869"/>
      <c r="AJ127" s="869"/>
      <c r="AK127" s="869"/>
      <c r="AL127" s="869"/>
      <c r="AM127" s="869"/>
      <c r="AN127" s="869"/>
      <c r="AO127" s="869"/>
      <c r="AP127" s="869"/>
      <c r="AQ127" s="869"/>
      <c r="AR127" s="869"/>
      <c r="AS127" s="869"/>
      <c r="AT127" s="869"/>
      <c r="AU127" s="869"/>
      <c r="AV127" s="869"/>
      <c r="AW127" s="869"/>
      <c r="AX127" s="869"/>
      <c r="AY127" s="869"/>
      <c r="AZ127" s="242"/>
      <c r="BA127" s="1213"/>
      <c r="BB127" s="173" t="s">
        <v>19</v>
      </c>
      <c r="BC127" s="677">
        <v>51.008705512691755</v>
      </c>
      <c r="BD127" s="694">
        <v>121.97501190953386</v>
      </c>
      <c r="BE127" s="694">
        <v>19.357005723368047</v>
      </c>
      <c r="BF127" s="694">
        <v>20.878855494765737</v>
      </c>
      <c r="BG127" s="712">
        <v>23.089408915968733</v>
      </c>
      <c r="BH127" s="730">
        <v>44.577585485565614</v>
      </c>
      <c r="BI127" s="694">
        <v>3.9245771823019031</v>
      </c>
      <c r="BJ127" s="694">
        <v>2.888509230261521</v>
      </c>
      <c r="BK127" s="694">
        <v>0</v>
      </c>
      <c r="BL127" s="712">
        <v>0</v>
      </c>
      <c r="BM127" s="730">
        <v>58.110911582314294</v>
      </c>
      <c r="BN127" s="694">
        <v>70.493456848250204</v>
      </c>
      <c r="BO127" s="694">
        <v>32.510879733365023</v>
      </c>
      <c r="BP127" s="694">
        <v>23.803067494269577</v>
      </c>
      <c r="BQ127" s="712">
        <v>0</v>
      </c>
      <c r="BR127" s="730">
        <v>3.5806848006315275</v>
      </c>
      <c r="BS127" s="694">
        <v>17.946821862487607</v>
      </c>
      <c r="BT127" s="694">
        <v>14.073670993056185</v>
      </c>
      <c r="BU127" s="694">
        <v>3.6100324526983587</v>
      </c>
      <c r="BV127" s="694">
        <v>17.265919725609848</v>
      </c>
      <c r="BW127" s="694">
        <v>1.6767050243564041</v>
      </c>
      <c r="BX127" s="694">
        <v>19.877470524751331</v>
      </c>
      <c r="BY127" s="748">
        <v>4.2225106447628491</v>
      </c>
      <c r="BZ127" s="748">
        <v>2.932136587740664</v>
      </c>
      <c r="CA127" s="748">
        <v>11.114803021817044</v>
      </c>
      <c r="CB127" s="748">
        <v>28.669402773715085</v>
      </c>
      <c r="CC127" s="748">
        <v>5.349149979439213</v>
      </c>
      <c r="CD127" s="748">
        <v>9.4131514133786727</v>
      </c>
      <c r="CE127" s="748">
        <v>41.141552177383758</v>
      </c>
      <c r="CF127" s="748">
        <v>5.4696581690098469</v>
      </c>
      <c r="CG127" s="748">
        <v>49.965317405489721</v>
      </c>
      <c r="CH127" s="909"/>
      <c r="CI127" s="909"/>
      <c r="CJ127" s="909"/>
      <c r="CK127" s="909"/>
      <c r="CL127" s="909"/>
      <c r="CM127" s="909"/>
      <c r="CN127" s="909"/>
      <c r="CO127" s="909"/>
      <c r="CP127" s="909"/>
      <c r="CQ127" s="909"/>
      <c r="CR127" s="909"/>
      <c r="CS127" s="909"/>
      <c r="CT127" s="909"/>
      <c r="CU127" s="909"/>
      <c r="CV127" s="909"/>
      <c r="CW127" s="909"/>
      <c r="CX127" s="909"/>
      <c r="CY127" s="909"/>
      <c r="CZ127" s="910"/>
    </row>
    <row r="128" s="133" customFormat="true" ht="15" customHeight="true" x14ac:dyDescent="0.2">
      <c r="A128" s="1211" t="s">
        <v>108</v>
      </c>
      <c r="B128" s="299" t="s">
        <v>49</v>
      </c>
      <c r="C128" s="554">
        <v>3.1521716752576054</v>
      </c>
      <c r="D128" s="573">
        <v>3.6468424081100603</v>
      </c>
      <c r="E128" s="573">
        <v>1.7511933384056231</v>
      </c>
      <c r="F128" s="573">
        <v>1.7915160479648709</v>
      </c>
      <c r="G128" s="593">
        <v>1.6135154524468804</v>
      </c>
      <c r="H128" s="611">
        <v>3.0962188829493265</v>
      </c>
      <c r="I128" s="573">
        <v>2.1183857102985248</v>
      </c>
      <c r="J128" s="573">
        <v>1.383990388085143</v>
      </c>
      <c r="K128" s="573">
        <v>1.7016213155694879</v>
      </c>
      <c r="L128" s="630">
        <v>1.1788093488423248</v>
      </c>
      <c r="M128" s="644">
        <v>3.3632609422977557</v>
      </c>
      <c r="N128" s="573">
        <v>5.1268132827933997</v>
      </c>
      <c r="O128" s="573">
        <v>4.0341592929513972</v>
      </c>
      <c r="P128" s="573">
        <v>1.8591164527799475</v>
      </c>
      <c r="Q128" s="630">
        <v>3.7105202955470715</v>
      </c>
      <c r="R128" s="644">
        <v>0.37644786305703409</v>
      </c>
      <c r="S128" s="573">
        <v>1.5931043962581408</v>
      </c>
      <c r="T128" s="573">
        <v>0.52616481538334325</v>
      </c>
      <c r="U128" s="573">
        <v>0.26513079612687751</v>
      </c>
      <c r="V128" s="573">
        <v>1.4120530287634441</v>
      </c>
      <c r="W128" s="573">
        <v>1.0211402695393779</v>
      </c>
      <c r="X128" s="573">
        <v>4.8485825502960713</v>
      </c>
      <c r="Y128" s="659">
        <v>0</v>
      </c>
      <c r="Z128" s="659">
        <v>5.5959165309631319E-2</v>
      </c>
      <c r="AA128" s="659">
        <v>4.9513658006978325</v>
      </c>
      <c r="AB128" s="659">
        <v>10.107376766880554</v>
      </c>
      <c r="AC128" s="659">
        <v>1.3713130238609361</v>
      </c>
      <c r="AD128" s="659">
        <v>3.5483913058380288</v>
      </c>
      <c r="AE128" s="659">
        <v>1.7237766659818854</v>
      </c>
      <c r="AF128" s="659">
        <v>2.7530099386893081</v>
      </c>
      <c r="AG128" s="659">
        <v>0.3267778350486088</v>
      </c>
      <c r="AH128" s="869"/>
      <c r="AI128" s="869"/>
      <c r="AJ128" s="869"/>
      <c r="AK128" s="869"/>
      <c r="AL128" s="869"/>
      <c r="AM128" s="869"/>
      <c r="AN128" s="869"/>
      <c r="AO128" s="869"/>
      <c r="AP128" s="869"/>
      <c r="AQ128" s="869"/>
      <c r="AR128" s="869"/>
      <c r="AS128" s="869"/>
      <c r="AT128" s="869"/>
      <c r="AU128" s="869"/>
      <c r="AV128" s="869"/>
      <c r="AW128" s="869"/>
      <c r="AX128" s="869"/>
      <c r="AY128" s="869"/>
      <c r="AZ128" s="242"/>
      <c r="BA128" s="1213" t="s">
        <v>108</v>
      </c>
      <c r="BB128" s="173" t="s">
        <v>49</v>
      </c>
      <c r="BC128" s="677">
        <v>214.15908141066583</v>
      </c>
      <c r="BD128" s="694">
        <v>161.2761465964474</v>
      </c>
      <c r="BE128" s="694">
        <v>89.775102736538813</v>
      </c>
      <c r="BF128" s="694">
        <v>107.51041207672903</v>
      </c>
      <c r="BG128" s="712">
        <v>104.27776168129783</v>
      </c>
      <c r="BH128" s="730">
        <v>85.142586848926001</v>
      </c>
      <c r="BI128" s="694">
        <v>69.00136249346572</v>
      </c>
      <c r="BJ128" s="694">
        <v>53.995380236653929</v>
      </c>
      <c r="BK128" s="694">
        <v>76.606597304674636</v>
      </c>
      <c r="BL128" s="712">
        <v>56.684843539756308</v>
      </c>
      <c r="BM128" s="730">
        <v>53.948244825447304</v>
      </c>
      <c r="BN128" s="694">
        <v>70.786416218583767</v>
      </c>
      <c r="BO128" s="694">
        <v>75.63459961245772</v>
      </c>
      <c r="BP128" s="694">
        <v>40.399341168349366</v>
      </c>
      <c r="BQ128" s="712">
        <v>94.799132253364206</v>
      </c>
      <c r="BR128" s="730">
        <v>4.8284269868558738</v>
      </c>
      <c r="BS128" s="694">
        <v>44.945229942193578</v>
      </c>
      <c r="BT128" s="694">
        <v>6.5865593359819012</v>
      </c>
      <c r="BU128" s="694">
        <v>3.0225736195829072</v>
      </c>
      <c r="BV128" s="694">
        <v>23.600283777019005</v>
      </c>
      <c r="BW128" s="694">
        <v>9.9423919210545986</v>
      </c>
      <c r="BX128" s="694">
        <v>130.5094865851564</v>
      </c>
      <c r="BY128" s="748">
        <v>0</v>
      </c>
      <c r="BZ128" s="748">
        <v>2.7194394397491104</v>
      </c>
      <c r="CA128" s="748">
        <v>47.24848960109486</v>
      </c>
      <c r="CB128" s="748">
        <v>249.23712104431777</v>
      </c>
      <c r="CC128" s="748">
        <v>15.02794152652311</v>
      </c>
      <c r="CD128" s="748">
        <v>52.309541864883123</v>
      </c>
      <c r="CE128" s="748">
        <v>24.608601188249715</v>
      </c>
      <c r="CF128" s="748">
        <v>54.260746850914344</v>
      </c>
      <c r="CG128" s="748">
        <v>8.1516708181025699</v>
      </c>
      <c r="CH128" s="909"/>
      <c r="CI128" s="909"/>
      <c r="CJ128" s="909"/>
      <c r="CK128" s="909"/>
      <c r="CL128" s="909"/>
      <c r="CM128" s="909"/>
      <c r="CN128" s="909"/>
      <c r="CO128" s="909"/>
      <c r="CP128" s="909"/>
      <c r="CQ128" s="909"/>
      <c r="CR128" s="909"/>
      <c r="CS128" s="909"/>
      <c r="CT128" s="909"/>
      <c r="CU128" s="909"/>
      <c r="CV128" s="909"/>
      <c r="CW128" s="909"/>
      <c r="CX128" s="909"/>
      <c r="CY128" s="909"/>
      <c r="CZ128" s="910"/>
    </row>
    <row r="129" s="133" customFormat="true" ht="15" customHeight="true" x14ac:dyDescent="0.2">
      <c r="A129" s="1214"/>
      <c r="B129" s="300" t="s">
        <v>48</v>
      </c>
      <c r="C129" s="555">
        <v>96.847828324742409</v>
      </c>
      <c r="D129" s="574">
        <v>96.353157591889996</v>
      </c>
      <c r="E129" s="574">
        <v>98.248806661594401</v>
      </c>
      <c r="F129" s="574">
        <v>98.208483952035124</v>
      </c>
      <c r="G129" s="594">
        <v>98.386484547553138</v>
      </c>
      <c r="H129" s="612">
        <v>96.903781117050684</v>
      </c>
      <c r="I129" s="574">
        <v>97.881614289701474</v>
      </c>
      <c r="J129" s="574">
        <v>98.616009611914848</v>
      </c>
      <c r="K129" s="574">
        <v>98.298378684430503</v>
      </c>
      <c r="L129" s="631">
        <v>98.821190651157664</v>
      </c>
      <c r="M129" s="645">
        <v>96.636739057702201</v>
      </c>
      <c r="N129" s="574">
        <v>94.873186717206607</v>
      </c>
      <c r="O129" s="574">
        <v>95.965840707048642</v>
      </c>
      <c r="P129" s="574">
        <v>98.140883547220056</v>
      </c>
      <c r="Q129" s="631">
        <v>96.28947970445283</v>
      </c>
      <c r="R129" s="645">
        <v>99.623552136942948</v>
      </c>
      <c r="S129" s="574">
        <v>98.406895603741845</v>
      </c>
      <c r="T129" s="574">
        <v>99.473835184616689</v>
      </c>
      <c r="U129" s="574">
        <v>99.734869203873117</v>
      </c>
      <c r="V129" s="574">
        <v>98.587946971236548</v>
      </c>
      <c r="W129" s="574">
        <v>98.978859730460627</v>
      </c>
      <c r="X129" s="574">
        <v>95.151417449703914</v>
      </c>
      <c r="Y129" s="660">
        <v>100</v>
      </c>
      <c r="Z129" s="660">
        <v>99.944040834690355</v>
      </c>
      <c r="AA129" s="660">
        <v>95.048634199302171</v>
      </c>
      <c r="AB129" s="660">
        <v>89.892623233119423</v>
      </c>
      <c r="AC129" s="660">
        <v>98.628686976139051</v>
      </c>
      <c r="AD129" s="660">
        <v>96.451608694161976</v>
      </c>
      <c r="AE129" s="660">
        <v>98.276223334018127</v>
      </c>
      <c r="AF129" s="660">
        <v>97.246990061310683</v>
      </c>
      <c r="AG129" s="660">
        <v>99.673222164951397</v>
      </c>
      <c r="AH129" s="870"/>
      <c r="AI129" s="870"/>
      <c r="AJ129" s="870"/>
      <c r="AK129" s="870"/>
      <c r="AL129" s="870"/>
      <c r="AM129" s="870"/>
      <c r="AN129" s="870"/>
      <c r="AO129" s="870"/>
      <c r="AP129" s="870"/>
      <c r="AQ129" s="870"/>
      <c r="AR129" s="870"/>
      <c r="AS129" s="870"/>
      <c r="AT129" s="870"/>
      <c r="AU129" s="870"/>
      <c r="AV129" s="870"/>
      <c r="AW129" s="870"/>
      <c r="AX129" s="870"/>
      <c r="AY129" s="870"/>
      <c r="AZ129" s="242"/>
      <c r="BA129" s="1215"/>
      <c r="BB129" s="174" t="s">
        <v>48</v>
      </c>
      <c r="BC129" s="678">
        <v>6579.8579796418253</v>
      </c>
      <c r="BD129" s="695">
        <v>4261.0741649440843</v>
      </c>
      <c r="BE129" s="695">
        <v>5036.7349614391687</v>
      </c>
      <c r="BF129" s="695">
        <v>5893.5752158672049</v>
      </c>
      <c r="BG129" s="713">
        <v>6358.4903217084002</v>
      </c>
      <c r="BH129" s="731">
        <v>2664.7465543161456</v>
      </c>
      <c r="BI129" s="695">
        <v>3188.260153103804</v>
      </c>
      <c r="BJ129" s="695">
        <v>3847.4320213915239</v>
      </c>
      <c r="BK129" s="695">
        <v>4425.3702293687975</v>
      </c>
      <c r="BL129" s="713">
        <v>4751.9675136395344</v>
      </c>
      <c r="BM129" s="731">
        <v>1550.0975235825856</v>
      </c>
      <c r="BN129" s="695">
        <v>1309.9234383056096</v>
      </c>
      <c r="BO129" s="695">
        <v>1799.219468361724</v>
      </c>
      <c r="BP129" s="695">
        <v>2132.6404976185113</v>
      </c>
      <c r="BQ129" s="713">
        <v>2460.0752439124485</v>
      </c>
      <c r="BR129" s="731">
        <v>1277.7999156594503</v>
      </c>
      <c r="BS129" s="695">
        <v>2776.29046859459</v>
      </c>
      <c r="BT129" s="695">
        <v>1245.2187958326626</v>
      </c>
      <c r="BU129" s="695">
        <v>1137.0085595938006</v>
      </c>
      <c r="BV129" s="695">
        <v>1647.7451470448054</v>
      </c>
      <c r="BW129" s="695">
        <v>963.71345318037038</v>
      </c>
      <c r="BX129" s="695">
        <v>2561.1944337118593</v>
      </c>
      <c r="BY129" s="749">
        <v>231.3197415303944</v>
      </c>
      <c r="BZ129" s="749">
        <v>4856.9660556922854</v>
      </c>
      <c r="CA129" s="749">
        <v>907.00315535787365</v>
      </c>
      <c r="CB129" s="749">
        <v>2216.6561249758352</v>
      </c>
      <c r="CC129" s="749">
        <v>1080.8517930808164</v>
      </c>
      <c r="CD129" s="749">
        <v>1421.8667074912771</v>
      </c>
      <c r="CE129" s="749">
        <v>1402.9893976645969</v>
      </c>
      <c r="CF129" s="749">
        <v>1916.7000582069695</v>
      </c>
      <c r="CG129" s="749">
        <v>2486.4088359830989</v>
      </c>
      <c r="CH129" s="911"/>
      <c r="CI129" s="911"/>
      <c r="CJ129" s="911"/>
      <c r="CK129" s="911"/>
      <c r="CL129" s="911"/>
      <c r="CM129" s="911"/>
      <c r="CN129" s="911"/>
      <c r="CO129" s="911"/>
      <c r="CP129" s="911"/>
      <c r="CQ129" s="911"/>
      <c r="CR129" s="911"/>
      <c r="CS129" s="911"/>
      <c r="CT129" s="911"/>
      <c r="CU129" s="911"/>
      <c r="CV129" s="911"/>
      <c r="CW129" s="911"/>
      <c r="CX129" s="911"/>
      <c r="CY129" s="911"/>
      <c r="CZ129" s="912"/>
    </row>
    <row r="130" s="134" customFormat="true" ht="15" hidden="true" customHeight="true" x14ac:dyDescent="0.2">
      <c r="A130" s="1114" t="s">
        <v>47</v>
      </c>
      <c r="B130" s="284" t="s">
        <v>42</v>
      </c>
      <c r="C130" s="337"/>
      <c r="D130" s="338"/>
      <c r="E130" s="338"/>
      <c r="F130" s="338"/>
      <c r="G130" s="339"/>
      <c r="H130" s="340"/>
      <c r="I130" s="338"/>
      <c r="J130" s="338"/>
      <c r="K130" s="338"/>
      <c r="L130" s="341"/>
      <c r="M130" s="337"/>
      <c r="N130" s="338"/>
      <c r="O130" s="338"/>
      <c r="P130" s="338"/>
      <c r="Q130" s="341"/>
      <c r="R130" s="337"/>
      <c r="S130" s="340"/>
      <c r="T130" s="340"/>
      <c r="U130" s="340"/>
      <c r="V130" s="340"/>
      <c r="W130" s="340"/>
      <c r="X130" s="340"/>
      <c r="Y130" s="340"/>
      <c r="Z130" s="340"/>
      <c r="AA130" s="340"/>
      <c r="AB130" s="340"/>
      <c r="AC130" s="340"/>
      <c r="AD130" s="340"/>
      <c r="AE130" s="340"/>
      <c r="AF130" s="340"/>
      <c r="AG130" s="850"/>
      <c r="AH130" s="858"/>
      <c r="AI130" s="858"/>
      <c r="AJ130" s="858"/>
      <c r="AK130" s="858"/>
      <c r="AL130" s="858"/>
      <c r="AM130" s="858"/>
      <c r="AN130" s="858"/>
      <c r="AO130" s="858"/>
      <c r="AP130" s="858"/>
      <c r="AQ130" s="858"/>
      <c r="AR130" s="858"/>
      <c r="AS130" s="858"/>
      <c r="AT130" s="858"/>
      <c r="AU130" s="858"/>
      <c r="AV130" s="858"/>
      <c r="AW130" s="858"/>
      <c r="AX130" s="858"/>
      <c r="AY130" s="858"/>
      <c r="AZ130" s="243"/>
      <c r="BB130" s="136"/>
      <c r="BZ130" s="243"/>
      <c r="CA130" s="243"/>
      <c r="CB130" s="243"/>
      <c r="CC130" s="243"/>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243"/>
      <c r="CZ130" s="243"/>
    </row>
    <row r="131" s="134" customFormat="true" ht="15" hidden="true" customHeight="true" x14ac:dyDescent="0.2">
      <c r="A131" s="1115"/>
      <c r="B131" s="275" t="s">
        <v>46</v>
      </c>
      <c r="C131" s="342"/>
      <c r="D131" s="343"/>
      <c r="E131" s="343"/>
      <c r="F131" s="343"/>
      <c r="G131" s="344"/>
      <c r="H131" s="345"/>
      <c r="I131" s="343"/>
      <c r="J131" s="343"/>
      <c r="K131" s="343"/>
      <c r="L131" s="346"/>
      <c r="M131" s="342"/>
      <c r="N131" s="343"/>
      <c r="O131" s="343"/>
      <c r="P131" s="343"/>
      <c r="Q131" s="346"/>
      <c r="R131" s="342"/>
      <c r="S131" s="345"/>
      <c r="T131" s="345"/>
      <c r="U131" s="345"/>
      <c r="V131" s="345"/>
      <c r="W131" s="345"/>
      <c r="X131" s="345"/>
      <c r="Y131" s="345"/>
      <c r="Z131" s="345"/>
      <c r="AA131" s="345"/>
      <c r="AB131" s="345"/>
      <c r="AC131" s="345"/>
      <c r="AD131" s="345"/>
      <c r="AE131" s="345"/>
      <c r="AF131" s="345"/>
      <c r="AG131" s="851"/>
      <c r="AH131" s="858"/>
      <c r="AI131" s="858"/>
      <c r="AJ131" s="858"/>
      <c r="AK131" s="858"/>
      <c r="AL131" s="858"/>
      <c r="AM131" s="858"/>
      <c r="AN131" s="858"/>
      <c r="AO131" s="858"/>
      <c r="AP131" s="858"/>
      <c r="AQ131" s="858"/>
      <c r="AR131" s="858"/>
      <c r="AS131" s="858"/>
      <c r="AT131" s="858"/>
      <c r="AU131" s="858"/>
      <c r="AV131" s="858"/>
      <c r="AW131" s="858"/>
      <c r="AX131" s="858"/>
      <c r="AY131" s="858"/>
      <c r="AZ131" s="243"/>
      <c r="BB131" s="136"/>
      <c r="BZ131" s="243"/>
      <c r="CA131" s="243"/>
      <c r="CB131" s="243"/>
      <c r="CC131" s="243"/>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243"/>
      <c r="CZ131" s="243"/>
    </row>
    <row r="132" s="134" customFormat="true" ht="15" hidden="true" customHeight="true" x14ac:dyDescent="0.2">
      <c r="A132" s="1116"/>
      <c r="B132" s="276" t="s">
        <v>46</v>
      </c>
      <c r="C132" s="347"/>
      <c r="D132" s="348"/>
      <c r="E132" s="348"/>
      <c r="F132" s="348"/>
      <c r="G132" s="349"/>
      <c r="H132" s="350"/>
      <c r="I132" s="348"/>
      <c r="J132" s="348"/>
      <c r="K132" s="348"/>
      <c r="L132" s="351"/>
      <c r="M132" s="347"/>
      <c r="N132" s="348"/>
      <c r="O132" s="348"/>
      <c r="P132" s="348"/>
      <c r="Q132" s="351"/>
      <c r="R132" s="473"/>
      <c r="S132" s="474"/>
      <c r="T132" s="474"/>
      <c r="U132" s="474"/>
      <c r="V132" s="474"/>
      <c r="W132" s="474"/>
      <c r="X132" s="474"/>
      <c r="Y132" s="474"/>
      <c r="Z132" s="474"/>
      <c r="AA132" s="474"/>
      <c r="AB132" s="474"/>
      <c r="AC132" s="474"/>
      <c r="AD132" s="474"/>
      <c r="AE132" s="474"/>
      <c r="AF132" s="474"/>
      <c r="AG132" s="852"/>
      <c r="AH132" s="858"/>
      <c r="AI132" s="858"/>
      <c r="AJ132" s="858"/>
      <c r="AK132" s="858"/>
      <c r="AL132" s="858"/>
      <c r="AM132" s="858"/>
      <c r="AN132" s="858"/>
      <c r="AO132" s="858"/>
      <c r="AP132" s="858"/>
      <c r="AQ132" s="858"/>
      <c r="AR132" s="858"/>
      <c r="AS132" s="858"/>
      <c r="AT132" s="858"/>
      <c r="AU132" s="858"/>
      <c r="AV132" s="858"/>
      <c r="AW132" s="858"/>
      <c r="AX132" s="858"/>
      <c r="AY132" s="858"/>
      <c r="AZ132" s="243"/>
      <c r="BB132" s="136"/>
      <c r="BZ132" s="243"/>
      <c r="CA132" s="243"/>
      <c r="CB132" s="243"/>
      <c r="CC132" s="243"/>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243"/>
      <c r="CZ132" s="243"/>
    </row>
    <row r="133" s="133" customFormat="true" ht="15" customHeight="true" x14ac:dyDescent="0.2">
      <c r="B133" s="210"/>
      <c r="C133" s="1197" t="s">
        <v>114</v>
      </c>
      <c r="D133" s="1198"/>
      <c r="E133" s="1198"/>
      <c r="F133" s="1198"/>
      <c r="G133" s="1199"/>
      <c r="H133" s="1200" t="s">
        <v>38</v>
      </c>
      <c r="I133" s="1201"/>
      <c r="J133" s="1201"/>
      <c r="K133" s="1201"/>
      <c r="L133" s="1202"/>
      <c r="M133" s="1203" t="s">
        <v>37</v>
      </c>
      <c r="N133" s="1204"/>
      <c r="O133" s="1204"/>
      <c r="P133" s="1204"/>
      <c r="Q133" s="1205"/>
      <c r="R133" s="772" t="s">
        <v>140</v>
      </c>
      <c r="S133" s="467"/>
      <c r="T133" s="467"/>
      <c r="U133" s="467"/>
      <c r="V133" s="467"/>
      <c r="W133" s="467"/>
      <c r="X133" s="467"/>
      <c r="Y133" s="468"/>
      <c r="Z133" s="466"/>
      <c r="AA133" s="466"/>
      <c r="AB133" s="466"/>
      <c r="AC133" s="466"/>
      <c r="AD133" s="466"/>
      <c r="AE133" s="466"/>
      <c r="AF133" s="466"/>
      <c r="AG133" s="466"/>
      <c r="AH133" s="853"/>
      <c r="AI133" s="853"/>
      <c r="AJ133" s="853"/>
      <c r="AK133" s="853"/>
      <c r="AL133" s="853"/>
      <c r="AM133" s="853"/>
      <c r="AN133" s="853"/>
      <c r="AO133" s="853"/>
      <c r="AP133" s="853"/>
      <c r="AQ133" s="853"/>
      <c r="AR133" s="853"/>
      <c r="AS133" s="853"/>
      <c r="AT133" s="853"/>
      <c r="AU133" s="853"/>
      <c r="AV133" s="853"/>
      <c r="AW133" s="853"/>
      <c r="AX133" s="853"/>
      <c r="AY133" s="853"/>
      <c r="AZ133" s="242"/>
      <c r="BA133" s="244" t="s">
        <v>130</v>
      </c>
      <c r="BB133" s="119" t="s">
        <v>98</v>
      </c>
      <c r="BC133" s="1206" t="s">
        <v>114</v>
      </c>
      <c r="BD133" s="1193"/>
      <c r="BE133" s="1193"/>
      <c r="BF133" s="1193"/>
      <c r="BG133" s="1194"/>
      <c r="BH133" s="1192" t="s">
        <v>38</v>
      </c>
      <c r="BI133" s="1193"/>
      <c r="BJ133" s="1193"/>
      <c r="BK133" s="1193"/>
      <c r="BL133" s="1194"/>
      <c r="BM133" s="1192" t="s">
        <v>37</v>
      </c>
      <c r="BN133" s="1193"/>
      <c r="BO133" s="1193"/>
      <c r="BP133" s="1193"/>
      <c r="BQ133" s="1194"/>
      <c r="BR133" s="778" t="s">
        <v>140</v>
      </c>
      <c r="BS133" s="530"/>
      <c r="BT133" s="530"/>
      <c r="BU133" s="530"/>
      <c r="BV133" s="530"/>
      <c r="BW133" s="530"/>
      <c r="BX133" s="530"/>
      <c r="BY133" s="531"/>
      <c r="BZ133" s="463"/>
      <c r="CA133" s="463"/>
      <c r="CB133" s="463"/>
      <c r="CC133" s="463"/>
      <c r="CD133" s="463"/>
      <c r="CE133" s="463"/>
      <c r="CF133" s="463"/>
      <c r="CG133" s="463"/>
      <c r="CH133" s="242"/>
      <c r="CI133" s="242"/>
      <c r="CJ133" s="242"/>
      <c r="CK133" s="242"/>
      <c r="CL133" s="242"/>
      <c r="CM133" s="242"/>
      <c r="CN133" s="242"/>
      <c r="CO133" s="242"/>
      <c r="CP133" s="242"/>
      <c r="CQ133" s="242"/>
      <c r="CR133" s="242"/>
      <c r="CS133" s="242"/>
      <c r="CT133" s="242"/>
      <c r="CU133" s="242"/>
      <c r="CV133" s="242"/>
      <c r="CW133" s="242"/>
      <c r="CX133" s="242"/>
      <c r="CY133" s="242"/>
      <c r="CZ133" s="242"/>
    </row>
    <row r="134" s="133" customFormat="true" ht="24" x14ac:dyDescent="0.2">
      <c r="A134" s="211" t="s">
        <v>68</v>
      </c>
      <c r="B134" s="282"/>
      <c r="C134" s="416" t="s">
        <v>0</v>
      </c>
      <c r="D134" s="417" t="s">
        <v>1</v>
      </c>
      <c r="E134" s="417" t="s">
        <v>2</v>
      </c>
      <c r="F134" s="417" t="s">
        <v>3</v>
      </c>
      <c r="G134" s="418" t="s">
        <v>4</v>
      </c>
      <c r="H134" s="328" t="s">
        <v>0</v>
      </c>
      <c r="I134" s="327" t="s">
        <v>1</v>
      </c>
      <c r="J134" s="327" t="s">
        <v>2</v>
      </c>
      <c r="K134" s="327" t="s">
        <v>3</v>
      </c>
      <c r="L134" s="329" t="s">
        <v>4</v>
      </c>
      <c r="M134" s="330" t="s">
        <v>0</v>
      </c>
      <c r="N134" s="327" t="s">
        <v>1</v>
      </c>
      <c r="O134" s="327" t="s">
        <v>2</v>
      </c>
      <c r="P134" s="327" t="s">
        <v>3</v>
      </c>
      <c r="Q134" s="329" t="s">
        <v>4</v>
      </c>
      <c r="R134" s="330" t="s">
        <v>155</v>
      </c>
      <c r="S134" s="327" t="s">
        <v>156</v>
      </c>
      <c r="T134" s="327" t="s">
        <v>157</v>
      </c>
      <c r="U134" s="327" t="s">
        <v>158</v>
      </c>
      <c r="V134" s="327" t="s">
        <v>159</v>
      </c>
      <c r="W134" s="327" t="s">
        <v>160</v>
      </c>
      <c r="X134" s="327" t="s">
        <v>161</v>
      </c>
      <c r="Y134" s="331" t="s">
        <v>162</v>
      </c>
      <c r="Z134" s="331" t="s">
        <v>163</v>
      </c>
      <c r="AA134" s="331" t="s">
        <v>164</v>
      </c>
      <c r="AB134" s="331" t="s">
        <v>165</v>
      </c>
      <c r="AC134" s="331" t="s">
        <v>166</v>
      </c>
      <c r="AD134" s="331" t="s">
        <v>167</v>
      </c>
      <c r="AE134" s="331" t="s">
        <v>168</v>
      </c>
      <c r="AF134" s="331" t="s">
        <v>169</v>
      </c>
      <c r="AG134" s="331" t="s">
        <v>170</v>
      </c>
      <c r="AH134" s="871"/>
      <c r="AI134" s="871"/>
      <c r="AJ134" s="871"/>
      <c r="AK134" s="871"/>
      <c r="AL134" s="871"/>
      <c r="AM134" s="871"/>
      <c r="AN134" s="871"/>
      <c r="AO134" s="871"/>
      <c r="AP134" s="871"/>
      <c r="AQ134" s="871"/>
      <c r="AR134" s="871"/>
      <c r="AS134" s="871"/>
      <c r="AT134" s="871"/>
      <c r="AU134" s="871"/>
      <c r="AV134" s="871"/>
      <c r="AW134" s="871"/>
      <c r="AX134" s="871"/>
      <c r="AY134" s="871"/>
      <c r="AZ134" s="242"/>
      <c r="BA134" s="225" t="s">
        <v>116</v>
      </c>
      <c r="BB134" s="224"/>
      <c r="BC134" s="511" t="s">
        <v>0</v>
      </c>
      <c r="BD134" s="191" t="s">
        <v>1</v>
      </c>
      <c r="BE134" s="191" t="s">
        <v>2</v>
      </c>
      <c r="BF134" s="191" t="s">
        <v>3</v>
      </c>
      <c r="BG134" s="512" t="s">
        <v>4</v>
      </c>
      <c r="BH134" s="524" t="s">
        <v>0</v>
      </c>
      <c r="BI134" s="191" t="s">
        <v>1</v>
      </c>
      <c r="BJ134" s="191" t="s">
        <v>2</v>
      </c>
      <c r="BK134" s="191" t="s">
        <v>3</v>
      </c>
      <c r="BL134" s="512" t="s">
        <v>4</v>
      </c>
      <c r="BM134" s="524" t="s">
        <v>0</v>
      </c>
      <c r="BN134" s="191" t="s">
        <v>1</v>
      </c>
      <c r="BO134" s="191" t="s">
        <v>2</v>
      </c>
      <c r="BP134" s="191" t="s">
        <v>3</v>
      </c>
      <c r="BQ134" s="512" t="s">
        <v>4</v>
      </c>
      <c r="BR134" s="524" t="s">
        <v>155</v>
      </c>
      <c r="BS134" s="191" t="s">
        <v>156</v>
      </c>
      <c r="BT134" s="191" t="s">
        <v>157</v>
      </c>
      <c r="BU134" s="191" t="s">
        <v>158</v>
      </c>
      <c r="BV134" s="191" t="s">
        <v>159</v>
      </c>
      <c r="BW134" s="191" t="s">
        <v>160</v>
      </c>
      <c r="BX134" s="191" t="s">
        <v>161</v>
      </c>
      <c r="BY134" s="192" t="s">
        <v>162</v>
      </c>
      <c r="BZ134" s="192" t="s">
        <v>163</v>
      </c>
      <c r="CA134" s="192" t="s">
        <v>164</v>
      </c>
      <c r="CB134" s="192" t="s">
        <v>165</v>
      </c>
      <c r="CC134" s="192" t="s">
        <v>166</v>
      </c>
      <c r="CD134" s="192" t="s">
        <v>167</v>
      </c>
      <c r="CE134" s="192" t="s">
        <v>168</v>
      </c>
      <c r="CF134" s="192" t="s">
        <v>169</v>
      </c>
      <c r="CG134" s="192" t="s">
        <v>170</v>
      </c>
      <c r="CH134" s="913"/>
      <c r="CI134" s="913"/>
      <c r="CJ134" s="913"/>
      <c r="CK134" s="913"/>
      <c r="CL134" s="913"/>
      <c r="CM134" s="913"/>
      <c r="CN134" s="913"/>
      <c r="CO134" s="913"/>
      <c r="CP134" s="913"/>
      <c r="CQ134" s="913"/>
      <c r="CR134" s="913"/>
      <c r="CS134" s="913"/>
      <c r="CT134" s="913"/>
      <c r="CU134" s="913"/>
      <c r="CV134" s="913"/>
      <c r="CW134" s="913"/>
      <c r="CX134" s="913"/>
      <c r="CY134" s="913"/>
      <c r="CZ134" s="913"/>
    </row>
    <row r="135" s="133" customFormat="true" ht="15" customHeight="true" x14ac:dyDescent="0.2">
      <c r="A135" s="1195" t="s">
        <v>45</v>
      </c>
      <c r="B135" s="301" t="s">
        <v>44</v>
      </c>
      <c r="C135" s="556">
        <v>38.525315910734399</v>
      </c>
      <c r="D135" s="575">
        <v>30.925127282019183</v>
      </c>
      <c r="E135" s="575">
        <v>61.489629235494746</v>
      </c>
      <c r="F135" s="575">
        <v>77.942582016878987</v>
      </c>
      <c r="G135" s="595">
        <v>76.06459916347734</v>
      </c>
      <c r="H135" s="613">
        <v>36.328412003146752</v>
      </c>
      <c r="I135" s="575">
        <v>64.945300235013704</v>
      </c>
      <c r="J135" s="575">
        <v>74.768688121693401</v>
      </c>
      <c r="K135" s="575">
        <v>85.559363830013126</v>
      </c>
      <c r="L135" s="632">
        <v>88.425564857792395</v>
      </c>
      <c r="M135" s="646">
        <v>16.221965337255853</v>
      </c>
      <c r="N135" s="575">
        <v>16.789926316005989</v>
      </c>
      <c r="O135" s="575">
        <v>21.046938972885872</v>
      </c>
      <c r="P135" s="575">
        <v>39.179516673466793</v>
      </c>
      <c r="Q135" s="632">
        <v>52.481662070803559</v>
      </c>
      <c r="R135" s="646">
        <v>84.514539272099441</v>
      </c>
      <c r="S135" s="575">
        <v>29.467570366171731</v>
      </c>
      <c r="T135" s="575">
        <v>62.458450763267749</v>
      </c>
      <c r="U135" s="575">
        <v>54.582506098043069</v>
      </c>
      <c r="V135" s="575">
        <v>24.969697363708434</v>
      </c>
      <c r="W135" s="575">
        <v>56.807050409923718</v>
      </c>
      <c r="X135" s="575">
        <v>53.035054820276471</v>
      </c>
      <c r="Y135" s="661">
        <v>92.469701317065258</v>
      </c>
      <c r="Z135" s="661">
        <v>97.752039852592276</v>
      </c>
      <c r="AA135" s="661">
        <v>33.636587741681296</v>
      </c>
      <c r="AB135" s="661">
        <v>35.742952327825286</v>
      </c>
      <c r="AC135" s="661">
        <v>41.559638683458907</v>
      </c>
      <c r="AD135" s="661">
        <v>79.704009972760986</v>
      </c>
      <c r="AE135" s="661">
        <v>47.754324059514431</v>
      </c>
      <c r="AF135" s="661">
        <v>43.398234076077479</v>
      </c>
      <c r="AG135" s="661">
        <v>66.336236910226532</v>
      </c>
      <c r="AH135" s="872"/>
      <c r="AI135" s="872"/>
      <c r="AJ135" s="872"/>
      <c r="AK135" s="872"/>
      <c r="AL135" s="872"/>
      <c r="AM135" s="872"/>
      <c r="AN135" s="872"/>
      <c r="AO135" s="872"/>
      <c r="AP135" s="872"/>
      <c r="AQ135" s="872"/>
      <c r="AR135" s="872"/>
      <c r="AS135" s="872"/>
      <c r="AT135" s="872"/>
      <c r="AU135" s="872"/>
      <c r="AV135" s="872"/>
      <c r="AW135" s="872"/>
      <c r="AX135" s="872"/>
      <c r="AY135" s="872"/>
      <c r="AZ135" s="242"/>
      <c r="BA135" s="1196" t="s">
        <v>45</v>
      </c>
      <c r="BB135" s="175" t="s">
        <v>44</v>
      </c>
      <c r="BC135" s="679">
        <v>3052.6892727614127</v>
      </c>
      <c r="BD135" s="696">
        <v>1783.0731446470686</v>
      </c>
      <c r="BE135" s="696">
        <v>3453.968647339766</v>
      </c>
      <c r="BF135" s="696">
        <v>4860.1980556859571</v>
      </c>
      <c r="BG135" s="714">
        <v>5249.171614908978</v>
      </c>
      <c r="BH135" s="732">
        <v>1272.7483143129509</v>
      </c>
      <c r="BI135" s="696">
        <v>2273.9973973679494</v>
      </c>
      <c r="BJ135" s="696">
        <v>3010.0346613199299</v>
      </c>
      <c r="BK135" s="696">
        <v>3902.3048362817249</v>
      </c>
      <c r="BL135" s="714">
        <v>4309.0610574915227</v>
      </c>
      <c r="BM135" s="732">
        <v>376.67187493192148</v>
      </c>
      <c r="BN135" s="696">
        <v>337.98011424402927</v>
      </c>
      <c r="BO135" s="696">
        <v>508.2401604686209</v>
      </c>
      <c r="BP135" s="696">
        <v>990.05990746651639</v>
      </c>
      <c r="BQ135" s="714">
        <v>1418.002411458006</v>
      </c>
      <c r="BR135" s="732">
        <v>1115.7630192117622</v>
      </c>
      <c r="BS135" s="696">
        <v>893.24842816194462</v>
      </c>
      <c r="BT135" s="696">
        <v>914.45657753715443</v>
      </c>
      <c r="BU135" s="696">
        <v>670.35715385172523</v>
      </c>
      <c r="BV135" s="696">
        <v>550.5611473631667</v>
      </c>
      <c r="BW135" s="696">
        <v>770.23300493370198</v>
      </c>
      <c r="BX135" s="696">
        <v>1628.8779260023821</v>
      </c>
      <c r="BY135" s="750">
        <v>218.35903414481177</v>
      </c>
      <c r="BZ135" s="750">
        <v>4826.9079900649549</v>
      </c>
      <c r="CA135" s="750">
        <v>462.58516478575439</v>
      </c>
      <c r="CB135" s="750">
        <v>907.44174869678</v>
      </c>
      <c r="CC135" s="750">
        <v>469.58412622911857</v>
      </c>
      <c r="CD135" s="750">
        <v>1259.1203721933987</v>
      </c>
      <c r="CE135" s="750">
        <v>765.83543590526199</v>
      </c>
      <c r="CF135" s="750">
        <v>1161.3894483583838</v>
      </c>
      <c r="CG135" s="750">
        <v>1784.380157902878</v>
      </c>
      <c r="CH135" s="914"/>
      <c r="CI135" s="914"/>
      <c r="CJ135" s="914"/>
      <c r="CK135" s="914"/>
      <c r="CL135" s="914"/>
      <c r="CM135" s="914"/>
      <c r="CN135" s="914"/>
      <c r="CO135" s="914"/>
      <c r="CP135" s="914"/>
      <c r="CQ135" s="914"/>
      <c r="CR135" s="914"/>
      <c r="CS135" s="914"/>
      <c r="CT135" s="914"/>
      <c r="CU135" s="914"/>
      <c r="CV135" s="914"/>
      <c r="CW135" s="914"/>
      <c r="CX135" s="914"/>
      <c r="CY135" s="914"/>
      <c r="CZ135" s="915"/>
    </row>
    <row r="136" s="133" customFormat="true" ht="15" customHeight="true" x14ac:dyDescent="0.2">
      <c r="A136" s="1179"/>
      <c r="B136" s="302" t="s">
        <v>43</v>
      </c>
      <c r="C136" s="557">
        <v>22.827748617602548</v>
      </c>
      <c r="D136" s="576">
        <v>14.589168673608711</v>
      </c>
      <c r="E136" s="576">
        <v>13.466725579657163</v>
      </c>
      <c r="F136" s="576">
        <v>10.633819776280303</v>
      </c>
      <c r="G136" s="596">
        <v>8.9353535389603991</v>
      </c>
      <c r="H136" s="614">
        <v>14.059275152989864</v>
      </c>
      <c r="I136" s="576">
        <v>16.078677268845158</v>
      </c>
      <c r="J136" s="576">
        <v>13.181302594937669</v>
      </c>
      <c r="K136" s="576">
        <v>9.9323235077457177</v>
      </c>
      <c r="L136" s="633">
        <v>9.2213343413611408</v>
      </c>
      <c r="M136" s="647">
        <v>5.6563847574506605</v>
      </c>
      <c r="N136" s="576">
        <v>11.953104550685373</v>
      </c>
      <c r="O136" s="576">
        <v>16.826041214577224</v>
      </c>
      <c r="P136" s="576">
        <v>22.683275421299481</v>
      </c>
      <c r="Q136" s="633">
        <v>31.316284130258381</v>
      </c>
      <c r="R136" s="647">
        <v>12.153403018473133</v>
      </c>
      <c r="S136" s="576">
        <v>21.677395244313434</v>
      </c>
      <c r="T136" s="576">
        <v>12.55176508455394</v>
      </c>
      <c r="U136" s="576">
        <v>32.383167641648683</v>
      </c>
      <c r="V136" s="576">
        <v>17.273246106566344</v>
      </c>
      <c r="W136" s="576">
        <v>6.3948753704436161</v>
      </c>
      <c r="X136" s="576">
        <v>0.19824898970078483</v>
      </c>
      <c r="Y136" s="662">
        <v>0.22844011847246967</v>
      </c>
      <c r="Z136" s="662">
        <v>0.26057730218511099</v>
      </c>
      <c r="AA136" s="662">
        <v>12.117899170787426</v>
      </c>
      <c r="AB136" s="662">
        <v>52.264311011734591</v>
      </c>
      <c r="AC136" s="662">
        <v>50.213886159367071</v>
      </c>
      <c r="AD136" s="662">
        <v>6.0213571238995085</v>
      </c>
      <c r="AE136" s="662">
        <v>2.2204761688976804</v>
      </c>
      <c r="AF136" s="662">
        <v>8.3613316690260895</v>
      </c>
      <c r="AG136" s="662">
        <v>14.300508085445568</v>
      </c>
      <c r="AH136" s="873"/>
      <c r="AI136" s="873"/>
      <c r="AJ136" s="873"/>
      <c r="AK136" s="873"/>
      <c r="AL136" s="873"/>
      <c r="AM136" s="873"/>
      <c r="AN136" s="873"/>
      <c r="AO136" s="873"/>
      <c r="AP136" s="873"/>
      <c r="AQ136" s="873"/>
      <c r="AR136" s="873"/>
      <c r="AS136" s="873"/>
      <c r="AT136" s="873"/>
      <c r="AU136" s="873"/>
      <c r="AV136" s="873"/>
      <c r="AW136" s="873"/>
      <c r="AX136" s="873"/>
      <c r="AY136" s="873"/>
      <c r="AZ136" s="242"/>
      <c r="BA136" s="1180"/>
      <c r="BB136" s="176" t="s">
        <v>43</v>
      </c>
      <c r="BC136" s="680">
        <v>1808.8371679473416</v>
      </c>
      <c r="BD136" s="697">
        <v>841.17858683036252</v>
      </c>
      <c r="BE136" s="697">
        <v>756.44703851319343</v>
      </c>
      <c r="BF136" s="697">
        <v>663.08388641782767</v>
      </c>
      <c r="BG136" s="715">
        <v>616.62330021727291</v>
      </c>
      <c r="BH136" s="733">
        <v>492.55989361384252</v>
      </c>
      <c r="BI136" s="697">
        <v>562.97946318155766</v>
      </c>
      <c r="BJ136" s="697">
        <v>530.65231835460099</v>
      </c>
      <c r="BK136" s="697">
        <v>453.00657139989909</v>
      </c>
      <c r="BL136" s="715">
        <v>449.36430739652673</v>
      </c>
      <c r="BM136" s="733">
        <v>131.34050083512875</v>
      </c>
      <c r="BN136" s="697">
        <v>240.61520971418346</v>
      </c>
      <c r="BO136" s="697">
        <v>406.31418649359</v>
      </c>
      <c r="BP136" s="697">
        <v>573.20261890464235</v>
      </c>
      <c r="BQ136" s="715">
        <v>846.13491003202432</v>
      </c>
      <c r="BR136" s="733">
        <v>160.44952457151427</v>
      </c>
      <c r="BS136" s="697">
        <v>657.10538697336676</v>
      </c>
      <c r="BT136" s="697">
        <v>183.770874893712</v>
      </c>
      <c r="BU136" s="697">
        <v>397.71512238675314</v>
      </c>
      <c r="BV136" s="697">
        <v>380.86077122182309</v>
      </c>
      <c r="BW136" s="697">
        <v>86.706562604645555</v>
      </c>
      <c r="BX136" s="697">
        <v>6.0888671515508879</v>
      </c>
      <c r="BY136" s="751">
        <v>0.53944116742128101</v>
      </c>
      <c r="BZ136" s="751">
        <v>12.86707329937655</v>
      </c>
      <c r="CA136" s="751">
        <v>166.65068489779188</v>
      </c>
      <c r="CB136" s="751">
        <v>1326.8858527391376</v>
      </c>
      <c r="CC136" s="751">
        <v>567.36883677720039</v>
      </c>
      <c r="CD136" s="751">
        <v>95.122107727638237</v>
      </c>
      <c r="CE136" s="751">
        <v>35.60974567676233</v>
      </c>
      <c r="CF136" s="751">
        <v>223.75938978550704</v>
      </c>
      <c r="CG136" s="751">
        <v>384.66973805179634</v>
      </c>
      <c r="CH136" s="916"/>
      <c r="CI136" s="916"/>
      <c r="CJ136" s="916"/>
      <c r="CK136" s="916"/>
      <c r="CL136" s="916"/>
      <c r="CM136" s="916"/>
      <c r="CN136" s="916"/>
      <c r="CO136" s="916"/>
      <c r="CP136" s="916"/>
      <c r="CQ136" s="916"/>
      <c r="CR136" s="916"/>
      <c r="CS136" s="916"/>
      <c r="CT136" s="916"/>
      <c r="CU136" s="916"/>
      <c r="CV136" s="916"/>
      <c r="CW136" s="916"/>
      <c r="CX136" s="916"/>
      <c r="CY136" s="916"/>
      <c r="CZ136" s="917"/>
    </row>
    <row r="137" s="133" customFormat="true" ht="15" customHeight="true" x14ac:dyDescent="0.2">
      <c r="A137" s="1179"/>
      <c r="B137" s="302" t="s">
        <v>42</v>
      </c>
      <c r="C137" s="557">
        <v>24.700505532847806</v>
      </c>
      <c r="D137" s="576">
        <v>31.189191170259832</v>
      </c>
      <c r="E137" s="576">
        <v>16.549543765066197</v>
      </c>
      <c r="F137" s="576">
        <v>7.8049162411747464</v>
      </c>
      <c r="G137" s="596">
        <v>8.8629390190982189</v>
      </c>
      <c r="H137" s="614">
        <v>28.36527431116706</v>
      </c>
      <c r="I137" s="576">
        <v>12.379148358011967</v>
      </c>
      <c r="J137" s="576">
        <v>8.9696664464801756</v>
      </c>
      <c r="K137" s="576">
        <v>3.4104019884581458</v>
      </c>
      <c r="L137" s="633">
        <v>1.2098804254210176</v>
      </c>
      <c r="M137" s="647">
        <v>47.457404911843021</v>
      </c>
      <c r="N137" s="576">
        <v>39.84685281062638</v>
      </c>
      <c r="O137" s="576">
        <v>39.767360385654115</v>
      </c>
      <c r="P137" s="576">
        <v>24.741212372247119</v>
      </c>
      <c r="Q137" s="633">
        <v>10.772647863548988</v>
      </c>
      <c r="R137" s="647">
        <v>0.48597083398093111</v>
      </c>
      <c r="S137" s="576">
        <v>42.629732662703681</v>
      </c>
      <c r="T137" s="576">
        <v>11.388348935512109</v>
      </c>
      <c r="U137" s="576">
        <v>6.0503500098882999</v>
      </c>
      <c r="V137" s="576">
        <v>33.557882283071571</v>
      </c>
      <c r="W137" s="576">
        <v>8.6081840439375981</v>
      </c>
      <c r="X137" s="576">
        <v>34.699049414881742</v>
      </c>
      <c r="Y137" s="662">
        <v>5.39950869571972</v>
      </c>
      <c r="Z137" s="662">
        <v>0.71193599639819649</v>
      </c>
      <c r="AA137" s="662">
        <v>23.633318029724098</v>
      </c>
      <c r="AB137" s="662">
        <v>9.1360095654524986</v>
      </c>
      <c r="AC137" s="662">
        <v>5.215200428913616</v>
      </c>
      <c r="AD137" s="662">
        <v>7.5919686205026649</v>
      </c>
      <c r="AE137" s="662">
        <v>39.044294824753742</v>
      </c>
      <c r="AF137" s="662">
        <v>21.890335667020508</v>
      </c>
      <c r="AG137" s="662">
        <v>12.108635634438166</v>
      </c>
      <c r="AH137" s="873"/>
      <c r="AI137" s="873"/>
      <c r="AJ137" s="873"/>
      <c r="AK137" s="873"/>
      <c r="AL137" s="873"/>
      <c r="AM137" s="873"/>
      <c r="AN137" s="873"/>
      <c r="AO137" s="873"/>
      <c r="AP137" s="873"/>
      <c r="AQ137" s="873"/>
      <c r="AR137" s="873"/>
      <c r="AS137" s="873"/>
      <c r="AT137" s="873"/>
      <c r="AU137" s="873"/>
      <c r="AV137" s="873"/>
      <c r="AW137" s="873"/>
      <c r="AX137" s="873"/>
      <c r="AY137" s="873"/>
      <c r="AZ137" s="242"/>
      <c r="BA137" s="1180"/>
      <c r="BB137" s="176" t="s">
        <v>42</v>
      </c>
      <c r="BC137" s="680">
        <v>1957.231666746663</v>
      </c>
      <c r="BD137" s="697">
        <v>1798.298473335263</v>
      </c>
      <c r="BE137" s="697">
        <v>929.61375768581706</v>
      </c>
      <c r="BF137" s="697">
        <v>486.68439970252086</v>
      </c>
      <c r="BG137" s="715">
        <v>611.62601834964778</v>
      </c>
      <c r="BH137" s="733">
        <v>993.76364321774349</v>
      </c>
      <c r="BI137" s="697">
        <v>433.44400666230899</v>
      </c>
      <c r="BJ137" s="697">
        <v>361.10044970215546</v>
      </c>
      <c r="BK137" s="697">
        <v>155.54613285421144</v>
      </c>
      <c r="BL137" s="715">
        <v>58.958612634110352</v>
      </c>
      <c r="BM137" s="733">
        <v>1101.9546223843192</v>
      </c>
      <c r="BN137" s="697">
        <v>802.11453056597929</v>
      </c>
      <c r="BO137" s="697">
        <v>960.29972101197302</v>
      </c>
      <c r="BP137" s="697">
        <v>625.20634534690771</v>
      </c>
      <c r="BQ137" s="715">
        <v>291.06625144020546</v>
      </c>
      <c r="BR137" s="733">
        <v>6.4157988630297851</v>
      </c>
      <c r="BS137" s="697">
        <v>1292.2321460760113</v>
      </c>
      <c r="BT137" s="697">
        <v>166.73725435232751</v>
      </c>
      <c r="BU137" s="697">
        <v>74.307607004158669</v>
      </c>
      <c r="BV137" s="697">
        <v>739.92351223683443</v>
      </c>
      <c r="BW137" s="697">
        <v>116.71627756307768</v>
      </c>
      <c r="BX137" s="697">
        <v>1065.7199438503776</v>
      </c>
      <c r="BY137" s="751">
        <v>12.750462982584335</v>
      </c>
      <c r="BZ137" s="751">
        <v>35.15476050025547</v>
      </c>
      <c r="CA137" s="751">
        <v>325.01579527542219</v>
      </c>
      <c r="CB137" s="751">
        <v>231.9449277761756</v>
      </c>
      <c r="CC137" s="751">
        <v>58.926771601020633</v>
      </c>
      <c r="CD137" s="751">
        <v>119.93376943512374</v>
      </c>
      <c r="CE137" s="751">
        <v>626.1528172708239</v>
      </c>
      <c r="CF137" s="751">
        <v>585.81196691399248</v>
      </c>
      <c r="CG137" s="751">
        <v>325.71050411869686</v>
      </c>
      <c r="CH137" s="916"/>
      <c r="CI137" s="916"/>
      <c r="CJ137" s="916"/>
      <c r="CK137" s="916"/>
      <c r="CL137" s="916"/>
      <c r="CM137" s="916"/>
      <c r="CN137" s="916"/>
      <c r="CO137" s="916"/>
      <c r="CP137" s="916"/>
      <c r="CQ137" s="916"/>
      <c r="CR137" s="916"/>
      <c r="CS137" s="916"/>
      <c r="CT137" s="916"/>
      <c r="CU137" s="916"/>
      <c r="CV137" s="916"/>
      <c r="CW137" s="916"/>
      <c r="CX137" s="916"/>
      <c r="CY137" s="916"/>
      <c r="CZ137" s="917"/>
    </row>
    <row r="138" s="133" customFormat="true" ht="15" customHeight="true" x14ac:dyDescent="0.2">
      <c r="A138" s="1179"/>
      <c r="B138" s="302" t="s">
        <v>41</v>
      </c>
      <c r="C138" s="557">
        <v>13.302693770968785</v>
      </c>
      <c r="D138" s="576">
        <v>21.181012015467076</v>
      </c>
      <c r="E138" s="576">
        <v>8.149496350492921</v>
      </c>
      <c r="F138" s="576">
        <v>3.2838495394616918</v>
      </c>
      <c r="G138" s="596">
        <v>5.8025246978612488</v>
      </c>
      <c r="H138" s="614">
        <v>19.974648011009315</v>
      </c>
      <c r="I138" s="576">
        <v>6.4847883267314668</v>
      </c>
      <c r="J138" s="576">
        <v>3.0085928173458933</v>
      </c>
      <c r="K138" s="576">
        <v>1.0979106737830446</v>
      </c>
      <c r="L138" s="633">
        <v>1.1432203754254302</v>
      </c>
      <c r="M138" s="647">
        <v>28.161607403173772</v>
      </c>
      <c r="N138" s="576">
        <v>27.908194474735541</v>
      </c>
      <c r="O138" s="576">
        <v>21.013338228904164</v>
      </c>
      <c r="P138" s="576">
        <v>12.454039725324535</v>
      </c>
      <c r="Q138" s="633">
        <v>5.4294059353889326</v>
      </c>
      <c r="R138" s="647">
        <v>2.5748644733831427</v>
      </c>
      <c r="S138" s="576">
        <v>5.6332500428576537</v>
      </c>
      <c r="T138" s="576">
        <v>12.640187073921666</v>
      </c>
      <c r="U138" s="576">
        <v>6.6900364942298518</v>
      </c>
      <c r="V138" s="576">
        <v>23.416109927060162</v>
      </c>
      <c r="W138" s="576">
        <v>28.066228029005462</v>
      </c>
      <c r="X138" s="576">
        <v>11.420451106183886</v>
      </c>
      <c r="Y138" s="662">
        <v>0.11422005923623484</v>
      </c>
      <c r="Z138" s="662">
        <v>1.2160667377537646</v>
      </c>
      <c r="AA138" s="662">
        <v>29.803989184521019</v>
      </c>
      <c r="AB138" s="662">
        <v>1.7274765419026856</v>
      </c>
      <c r="AC138" s="662">
        <v>2.5378585116724568</v>
      </c>
      <c r="AD138" s="662">
        <v>6.086799160886601</v>
      </c>
      <c r="AE138" s="662">
        <v>8.4154882490970557</v>
      </c>
      <c r="AF138" s="662">
        <v>26.145711070949123</v>
      </c>
      <c r="AG138" s="662">
        <v>5.3971053653624077</v>
      </c>
      <c r="AH138" s="873"/>
      <c r="AI138" s="873"/>
      <c r="AJ138" s="873"/>
      <c r="AK138" s="873"/>
      <c r="AL138" s="873"/>
      <c r="AM138" s="873"/>
      <c r="AN138" s="873"/>
      <c r="AO138" s="873"/>
      <c r="AP138" s="873"/>
      <c r="AQ138" s="873"/>
      <c r="AR138" s="873"/>
      <c r="AS138" s="873"/>
      <c r="AT138" s="873"/>
      <c r="AU138" s="873"/>
      <c r="AV138" s="873"/>
      <c r="AW138" s="873"/>
      <c r="AX138" s="873"/>
      <c r="AY138" s="873"/>
      <c r="AZ138" s="242"/>
      <c r="BA138" s="1180"/>
      <c r="BB138" s="176" t="s">
        <v>41</v>
      </c>
      <c r="BC138" s="680">
        <v>1054.0858553258872</v>
      </c>
      <c r="BD138" s="697">
        <v>1221.24941820968</v>
      </c>
      <c r="BE138" s="697">
        <v>457.76995627034887</v>
      </c>
      <c r="BF138" s="697">
        <v>204.76816053387429</v>
      </c>
      <c r="BG138" s="715">
        <v>400.42869184599977</v>
      </c>
      <c r="BH138" s="733">
        <v>699.80211584267818</v>
      </c>
      <c r="BI138" s="697">
        <v>227.05864356785671</v>
      </c>
      <c r="BJ138" s="697">
        <v>121.1198014771884</v>
      </c>
      <c r="BK138" s="697">
        <v>50.074964800123915</v>
      </c>
      <c r="BL138" s="715">
        <v>55.710205615298861</v>
      </c>
      <c r="BM138" s="733">
        <v>653.90877375925686</v>
      </c>
      <c r="BN138" s="697">
        <v>561.79012220701054</v>
      </c>
      <c r="BO138" s="697">
        <v>507.42877181323826</v>
      </c>
      <c r="BP138" s="697">
        <v>314.71152441217919</v>
      </c>
      <c r="BQ138" s="715">
        <v>146.6971586909583</v>
      </c>
      <c r="BR138" s="733">
        <v>33.993423896372292</v>
      </c>
      <c r="BS138" s="697">
        <v>170.76032002972096</v>
      </c>
      <c r="BT138" s="697">
        <v>185.0654646375836</v>
      </c>
      <c r="BU138" s="697">
        <v>82.163941233854175</v>
      </c>
      <c r="BV138" s="697">
        <v>516.30583104150185</v>
      </c>
      <c r="BW138" s="697">
        <v>380.5431719468217</v>
      </c>
      <c r="BX138" s="697">
        <v>350.75896074571915</v>
      </c>
      <c r="BY138" s="751">
        <v>0.2697205837106405</v>
      </c>
      <c r="BZ138" s="751">
        <v>60.048284023202491</v>
      </c>
      <c r="CA138" s="751">
        <v>409.87758193766689</v>
      </c>
      <c r="CB138" s="751">
        <v>43.857158738297649</v>
      </c>
      <c r="CC138" s="751">
        <v>28.675371332599287</v>
      </c>
      <c r="CD138" s="751">
        <v>96.155925248192617</v>
      </c>
      <c r="CE138" s="751">
        <v>134.95906891218567</v>
      </c>
      <c r="CF138" s="751">
        <v>699.69098061447767</v>
      </c>
      <c r="CG138" s="751">
        <v>145.17687726388331</v>
      </c>
      <c r="CH138" s="916"/>
      <c r="CI138" s="916"/>
      <c r="CJ138" s="916"/>
      <c r="CK138" s="916"/>
      <c r="CL138" s="916"/>
      <c r="CM138" s="916"/>
      <c r="CN138" s="916"/>
      <c r="CO138" s="916"/>
      <c r="CP138" s="916"/>
      <c r="CQ138" s="916"/>
      <c r="CR138" s="916"/>
      <c r="CS138" s="916"/>
      <c r="CT138" s="916"/>
      <c r="CU138" s="916"/>
      <c r="CV138" s="916"/>
      <c r="CW138" s="916"/>
      <c r="CX138" s="916"/>
      <c r="CY138" s="916"/>
      <c r="CZ138" s="917"/>
    </row>
    <row r="139" s="133" customFormat="true" ht="15" customHeight="true" x14ac:dyDescent="0.2">
      <c r="A139" s="1179"/>
      <c r="B139" s="302" t="s">
        <v>19</v>
      </c>
      <c r="C139" s="557">
        <v>0.64373616784666976</v>
      </c>
      <c r="D139" s="576">
        <v>2.1155008586452388</v>
      </c>
      <c r="E139" s="576">
        <v>0.34460506928920187</v>
      </c>
      <c r="F139" s="576">
        <v>0.33483242620442188</v>
      </c>
      <c r="G139" s="596">
        <v>0.33458358060279114</v>
      </c>
      <c r="H139" s="614">
        <v>1.2723905216871705</v>
      </c>
      <c r="I139" s="576">
        <v>0.11208581139762813</v>
      </c>
      <c r="J139" s="576">
        <v>7.175001954274883E-2</v>
      </c>
      <c r="K139" s="576">
        <v>0</v>
      </c>
      <c r="L139" s="633">
        <v>0</v>
      </c>
      <c r="M139" s="647">
        <v>2.502637590276731</v>
      </c>
      <c r="N139" s="576">
        <v>3.501921847946643</v>
      </c>
      <c r="O139" s="576">
        <v>1.3463211979786318</v>
      </c>
      <c r="P139" s="576">
        <v>0.94195580766200315</v>
      </c>
      <c r="Q139" s="633">
        <v>0</v>
      </c>
      <c r="R139" s="647">
        <v>0.27122240206327197</v>
      </c>
      <c r="S139" s="576">
        <v>0.59205168395339525</v>
      </c>
      <c r="T139" s="576">
        <v>0.96124814274466153</v>
      </c>
      <c r="U139" s="576">
        <v>0.29393975619021345</v>
      </c>
      <c r="V139" s="576">
        <v>0.78306431959351241</v>
      </c>
      <c r="W139" s="576">
        <v>0.12366214668947507</v>
      </c>
      <c r="X139" s="576">
        <v>0.64719566895713154</v>
      </c>
      <c r="Y139" s="662">
        <v>1.7881298095063336</v>
      </c>
      <c r="Z139" s="662">
        <v>5.938011107069234E-2</v>
      </c>
      <c r="AA139" s="662">
        <v>0.80820587328607474</v>
      </c>
      <c r="AB139" s="662">
        <v>1.129250553084848</v>
      </c>
      <c r="AC139" s="662">
        <v>0.47341621658790251</v>
      </c>
      <c r="AD139" s="662">
        <v>0.59586512195023345</v>
      </c>
      <c r="AE139" s="662">
        <v>2.5654166977371986</v>
      </c>
      <c r="AF139" s="662">
        <v>0.20438751692668169</v>
      </c>
      <c r="AG139" s="662">
        <v>1.8575140045273004</v>
      </c>
      <c r="AH139" s="873"/>
      <c r="AI139" s="873"/>
      <c r="AJ139" s="873"/>
      <c r="AK139" s="873"/>
      <c r="AL139" s="873"/>
      <c r="AM139" s="873"/>
      <c r="AN139" s="873"/>
      <c r="AO139" s="873"/>
      <c r="AP139" s="873"/>
      <c r="AQ139" s="873"/>
      <c r="AR139" s="873"/>
      <c r="AS139" s="873"/>
      <c r="AT139" s="873"/>
      <c r="AU139" s="873"/>
      <c r="AV139" s="873"/>
      <c r="AW139" s="873"/>
      <c r="AX139" s="873"/>
      <c r="AY139" s="873"/>
      <c r="AZ139" s="242"/>
      <c r="BA139" s="1180"/>
      <c r="BB139" s="176" t="s">
        <v>19</v>
      </c>
      <c r="BC139" s="680">
        <v>51.008705512691755</v>
      </c>
      <c r="BD139" s="697">
        <v>121.97501190953386</v>
      </c>
      <c r="BE139" s="697">
        <v>19.357005723368047</v>
      </c>
      <c r="BF139" s="697">
        <v>20.878855494765737</v>
      </c>
      <c r="BG139" s="715">
        <v>23.089408915968733</v>
      </c>
      <c r="BH139" s="733">
        <v>44.577585485565614</v>
      </c>
      <c r="BI139" s="697">
        <v>3.9245771823019031</v>
      </c>
      <c r="BJ139" s="697">
        <v>2.888509230261521</v>
      </c>
      <c r="BK139" s="697">
        <v>0</v>
      </c>
      <c r="BL139" s="715">
        <v>0</v>
      </c>
      <c r="BM139" s="733">
        <v>58.110911582314294</v>
      </c>
      <c r="BN139" s="697">
        <v>70.493456848250204</v>
      </c>
      <c r="BO139" s="697">
        <v>32.510879733365023</v>
      </c>
      <c r="BP139" s="697">
        <v>23.803067494269577</v>
      </c>
      <c r="BQ139" s="715">
        <v>0</v>
      </c>
      <c r="BR139" s="733">
        <v>3.5806848006315275</v>
      </c>
      <c r="BS139" s="697">
        <v>17.946821862487607</v>
      </c>
      <c r="BT139" s="697">
        <v>14.073670993056185</v>
      </c>
      <c r="BU139" s="697">
        <v>3.6100324526983587</v>
      </c>
      <c r="BV139" s="697">
        <v>17.265919725609848</v>
      </c>
      <c r="BW139" s="697">
        <v>1.6767050243564041</v>
      </c>
      <c r="BX139" s="697">
        <v>19.877470524751331</v>
      </c>
      <c r="BY139" s="751">
        <v>4.2225106447628491</v>
      </c>
      <c r="BZ139" s="751">
        <v>2.932136587740664</v>
      </c>
      <c r="CA139" s="751">
        <v>11.114803021817044</v>
      </c>
      <c r="CB139" s="751">
        <v>28.669402773715085</v>
      </c>
      <c r="CC139" s="751">
        <v>5.349149979439213</v>
      </c>
      <c r="CD139" s="751">
        <v>9.4131514133786727</v>
      </c>
      <c r="CE139" s="751">
        <v>41.141552177383758</v>
      </c>
      <c r="CF139" s="751">
        <v>5.4696581690098469</v>
      </c>
      <c r="CG139" s="751">
        <v>49.965317405489721</v>
      </c>
      <c r="CH139" s="916"/>
      <c r="CI139" s="916"/>
      <c r="CJ139" s="916"/>
      <c r="CK139" s="916"/>
      <c r="CL139" s="916"/>
      <c r="CM139" s="916"/>
      <c r="CN139" s="916"/>
      <c r="CO139" s="916"/>
      <c r="CP139" s="916"/>
      <c r="CQ139" s="916"/>
      <c r="CR139" s="916"/>
      <c r="CS139" s="916"/>
      <c r="CT139" s="916"/>
      <c r="CU139" s="916"/>
      <c r="CV139" s="916"/>
      <c r="CW139" s="916"/>
      <c r="CX139" s="916"/>
      <c r="CY139" s="916"/>
      <c r="CZ139" s="917"/>
    </row>
    <row r="140" s="133" customFormat="true" ht="15" customHeight="true" x14ac:dyDescent="0.2">
      <c r="A140" s="1179" t="s">
        <v>106</v>
      </c>
      <c r="B140" s="302" t="s">
        <v>63</v>
      </c>
      <c r="C140" s="557">
        <v>81.929743422076811</v>
      </c>
      <c r="D140" s="576">
        <v>72.375696813693324</v>
      </c>
      <c r="E140" s="576">
        <v>64.319851407714182</v>
      </c>
      <c r="F140" s="576">
        <v>64.704242993527188</v>
      </c>
      <c r="G140" s="596">
        <v>62.079646896590901</v>
      </c>
      <c r="H140" s="614">
        <v>73.849190979891745</v>
      </c>
      <c r="I140" s="576">
        <v>57.85697438597964</v>
      </c>
      <c r="J140" s="576">
        <v>66.449196983596437</v>
      </c>
      <c r="K140" s="576">
        <v>65.934611008449522</v>
      </c>
      <c r="L140" s="633">
        <v>58.19309782840277</v>
      </c>
      <c r="M140" s="647">
        <v>89.784703784311944</v>
      </c>
      <c r="N140" s="576">
        <v>84.183114589224246</v>
      </c>
      <c r="O140" s="576">
        <v>73.234680888901067</v>
      </c>
      <c r="P140" s="576">
        <v>78.320901155995188</v>
      </c>
      <c r="Q140" s="633">
        <v>85.082646433653849</v>
      </c>
      <c r="R140" s="647">
        <v>97.93493331686723</v>
      </c>
      <c r="S140" s="576">
        <v>61.720064731782998</v>
      </c>
      <c r="T140" s="576">
        <v>78.612885219333236</v>
      </c>
      <c r="U140" s="576">
        <v>65.663125888693969</v>
      </c>
      <c r="V140" s="576">
        <v>66.861103579098355</v>
      </c>
      <c r="W140" s="576">
        <v>73.261328621486385</v>
      </c>
      <c r="X140" s="576">
        <v>58.769631452184171</v>
      </c>
      <c r="Y140" s="662">
        <v>100</v>
      </c>
      <c r="Z140" s="662">
        <v>0</v>
      </c>
      <c r="AA140" s="662">
        <v>41.978524775886186</v>
      </c>
      <c r="AB140" s="662">
        <v>81.773426637227047</v>
      </c>
      <c r="AC140" s="662">
        <v>80.429656841334094</v>
      </c>
      <c r="AD140" s="662">
        <v>26.779706190690877</v>
      </c>
      <c r="AE140" s="662">
        <v>93.013995907039018</v>
      </c>
      <c r="AF140" s="662">
        <v>62.140109280328382</v>
      </c>
      <c r="AG140" s="662">
        <v>75.283086981191929</v>
      </c>
      <c r="AH140" s="873"/>
      <c r="AI140" s="873"/>
      <c r="AJ140" s="873"/>
      <c r="AK140" s="873"/>
      <c r="AL140" s="873"/>
      <c r="AM140" s="873"/>
      <c r="AN140" s="873"/>
      <c r="AO140" s="873"/>
      <c r="AP140" s="873"/>
      <c r="AQ140" s="873"/>
      <c r="AR140" s="873"/>
      <c r="AS140" s="873"/>
      <c r="AT140" s="873"/>
      <c r="AU140" s="873"/>
      <c r="AV140" s="873"/>
      <c r="AW140" s="873"/>
      <c r="AX140" s="873"/>
      <c r="AY140" s="873"/>
      <c r="AZ140" s="242"/>
      <c r="BA140" s="1180" t="s">
        <v>106</v>
      </c>
      <c r="BB140" s="176" t="s">
        <v>63</v>
      </c>
      <c r="BC140" s="680">
        <v>1481.9756506224176</v>
      </c>
      <c r="BD140" s="697">
        <v>608.80886366605318</v>
      </c>
      <c r="BE140" s="697">
        <v>486.54561114974047</v>
      </c>
      <c r="BF140" s="697">
        <v>429.04340911871498</v>
      </c>
      <c r="BG140" s="715">
        <v>382.79756745698865</v>
      </c>
      <c r="BH140" s="733">
        <v>363.75149652523817</v>
      </c>
      <c r="BI140" s="697">
        <v>325.72288381127953</v>
      </c>
      <c r="BJ140" s="697">
        <v>352.61420432147008</v>
      </c>
      <c r="BK140" s="697">
        <v>298.68812069523761</v>
      </c>
      <c r="BL140" s="715">
        <v>261.49901100918538</v>
      </c>
      <c r="BM140" s="733">
        <v>117.92367962365209</v>
      </c>
      <c r="BN140" s="697">
        <v>202.55737771279328</v>
      </c>
      <c r="BO140" s="697">
        <v>297.562897884915</v>
      </c>
      <c r="BP140" s="697">
        <v>448.93745657588067</v>
      </c>
      <c r="BQ140" s="715">
        <v>719.91397385426239</v>
      </c>
      <c r="BR140" s="733">
        <v>157.13613489634301</v>
      </c>
      <c r="BS140" s="697">
        <v>405.5658701959951</v>
      </c>
      <c r="BT140" s="697">
        <v>144.4675869467583</v>
      </c>
      <c r="BU140" s="697">
        <v>261.15218149118704</v>
      </c>
      <c r="BV140" s="697">
        <v>254.64771473877596</v>
      </c>
      <c r="BW140" s="697">
        <v>63.522379766184208</v>
      </c>
      <c r="BX140" s="697">
        <v>3.5784047845795608</v>
      </c>
      <c r="BY140" s="751">
        <v>0.53944116742128101</v>
      </c>
      <c r="BZ140" s="751">
        <v>0</v>
      </c>
      <c r="CA140" s="751">
        <v>69.957499049003587</v>
      </c>
      <c r="CB140" s="751">
        <v>1085.0400293493833</v>
      </c>
      <c r="CC140" s="751">
        <v>456.33280844457124</v>
      </c>
      <c r="CD140" s="751">
        <v>25.473420971853983</v>
      </c>
      <c r="CE140" s="751">
        <v>33.122047386290717</v>
      </c>
      <c r="CF140" s="751">
        <v>139.04432933771002</v>
      </c>
      <c r="CG140" s="751">
        <v>289.59125348785699</v>
      </c>
      <c r="CH140" s="916"/>
      <c r="CI140" s="916"/>
      <c r="CJ140" s="916"/>
      <c r="CK140" s="916"/>
      <c r="CL140" s="916"/>
      <c r="CM140" s="916"/>
      <c r="CN140" s="916"/>
      <c r="CO140" s="916"/>
      <c r="CP140" s="916"/>
      <c r="CQ140" s="916"/>
      <c r="CR140" s="916"/>
      <c r="CS140" s="916"/>
      <c r="CT140" s="916"/>
      <c r="CU140" s="916"/>
      <c r="CV140" s="916"/>
      <c r="CW140" s="916"/>
      <c r="CX140" s="916"/>
      <c r="CY140" s="916"/>
      <c r="CZ140" s="917"/>
    </row>
    <row r="141" s="133" customFormat="true" ht="15" customHeight="true" x14ac:dyDescent="0.2">
      <c r="A141" s="1179"/>
      <c r="B141" s="302" t="s">
        <v>64</v>
      </c>
      <c r="C141" s="557">
        <v>2.5964078014694438</v>
      </c>
      <c r="D141" s="576">
        <v>0.60758581349613616</v>
      </c>
      <c r="E141" s="576">
        <v>4.2867973228227418</v>
      </c>
      <c r="F141" s="576">
        <v>0.78420133889839272</v>
      </c>
      <c r="G141" s="596">
        <v>6.0872459272805015</v>
      </c>
      <c r="H141" s="614">
        <v>0.69632595023347521</v>
      </c>
      <c r="I141" s="576">
        <v>4.1246686066897817</v>
      </c>
      <c r="J141" s="576">
        <v>1.1244928529380698</v>
      </c>
      <c r="K141" s="576">
        <v>0.53090179604791388</v>
      </c>
      <c r="L141" s="633">
        <v>8.0140291218470292</v>
      </c>
      <c r="M141" s="647">
        <v>5.9987787801187951</v>
      </c>
      <c r="N141" s="576">
        <v>0.97852295801070066</v>
      </c>
      <c r="O141" s="576">
        <v>1.5105895600490489</v>
      </c>
      <c r="P141" s="576">
        <v>6.3479812968133515</v>
      </c>
      <c r="Q141" s="633">
        <v>0.40717651567876922</v>
      </c>
      <c r="R141" s="647">
        <v>0</v>
      </c>
      <c r="S141" s="576">
        <v>0</v>
      </c>
      <c r="T141" s="576">
        <v>0.44607527415535542</v>
      </c>
      <c r="U141" s="576">
        <v>4.9380712260909769</v>
      </c>
      <c r="V141" s="576">
        <v>2.7471553643384616E-2</v>
      </c>
      <c r="W141" s="576">
        <v>0</v>
      </c>
      <c r="X141" s="576">
        <v>0</v>
      </c>
      <c r="Y141" s="662">
        <v>0</v>
      </c>
      <c r="Z141" s="662">
        <v>84.199220548071324</v>
      </c>
      <c r="AA141" s="662">
        <v>0</v>
      </c>
      <c r="AB141" s="662">
        <v>5.4424780379669109</v>
      </c>
      <c r="AC141" s="662">
        <v>1.2105838005207701</v>
      </c>
      <c r="AD141" s="662">
        <v>6.6620062906211892</v>
      </c>
      <c r="AE141" s="662">
        <v>0</v>
      </c>
      <c r="AF141" s="662">
        <v>4.6565681785603834</v>
      </c>
      <c r="AG141" s="662">
        <v>0</v>
      </c>
      <c r="AH141" s="873"/>
      <c r="AI141" s="873"/>
      <c r="AJ141" s="873"/>
      <c r="AK141" s="873"/>
      <c r="AL141" s="873"/>
      <c r="AM141" s="873"/>
      <c r="AN141" s="873"/>
      <c r="AO141" s="873"/>
      <c r="AP141" s="873"/>
      <c r="AQ141" s="873"/>
      <c r="AR141" s="873"/>
      <c r="AS141" s="873"/>
      <c r="AT141" s="873"/>
      <c r="AU141" s="873"/>
      <c r="AV141" s="873"/>
      <c r="AW141" s="873"/>
      <c r="AX141" s="873"/>
      <c r="AY141" s="873"/>
      <c r="AZ141" s="242"/>
      <c r="BA141" s="1180"/>
      <c r="BB141" s="176" t="s">
        <v>64</v>
      </c>
      <c r="BC141" s="680">
        <v>46.964789344463725</v>
      </c>
      <c r="BD141" s="697">
        <v>5.1108817597485601</v>
      </c>
      <c r="BE141" s="697">
        <v>32.42735139555549</v>
      </c>
      <c r="BF141" s="697">
        <v>5.199912715308102</v>
      </c>
      <c r="BG141" s="715">
        <v>37.535376729138562</v>
      </c>
      <c r="BH141" s="733">
        <v>3.4298223596755837</v>
      </c>
      <c r="BI141" s="697">
        <v>23.221037179960369</v>
      </c>
      <c r="BJ141" s="697">
        <v>5.9671473938476609</v>
      </c>
      <c r="BK141" s="697">
        <v>2.4050200237771397</v>
      </c>
      <c r="BL141" s="715">
        <v>36.012186457943862</v>
      </c>
      <c r="BM141" s="733">
        <v>7.8788260937994519</v>
      </c>
      <c r="BN141" s="697">
        <v>2.3544750675188788</v>
      </c>
      <c r="BO141" s="697">
        <v>6.1377396821703929</v>
      </c>
      <c r="BP141" s="697">
        <v>36.386795040911011</v>
      </c>
      <c r="BQ141" s="715">
        <v>3.4452626446100849</v>
      </c>
      <c r="BR141" s="733">
        <v>0</v>
      </c>
      <c r="BS141" s="697">
        <v>0</v>
      </c>
      <c r="BT141" s="697">
        <v>0.81975643399982101</v>
      </c>
      <c r="BU141" s="697">
        <v>19.639456020392771</v>
      </c>
      <c r="BV141" s="697">
        <v>0.10462837107281149</v>
      </c>
      <c r="BW141" s="697">
        <v>0</v>
      </c>
      <c r="BX141" s="697">
        <v>0</v>
      </c>
      <c r="BY141" s="751">
        <v>0</v>
      </c>
      <c r="BZ141" s="751">
        <v>10.833975425424057</v>
      </c>
      <c r="CA141" s="751">
        <v>0</v>
      </c>
      <c r="CB141" s="751">
        <v>72.21547112421753</v>
      </c>
      <c r="CC141" s="751">
        <v>6.8684752272279175</v>
      </c>
      <c r="CD141" s="751">
        <v>6.3370408005867231</v>
      </c>
      <c r="CE141" s="751">
        <v>0</v>
      </c>
      <c r="CF141" s="751">
        <v>10.419508541292814</v>
      </c>
      <c r="CG141" s="751">
        <v>0</v>
      </c>
      <c r="CH141" s="916"/>
      <c r="CI141" s="916"/>
      <c r="CJ141" s="916"/>
      <c r="CK141" s="916"/>
      <c r="CL141" s="916"/>
      <c r="CM141" s="916"/>
      <c r="CN141" s="916"/>
      <c r="CO141" s="916"/>
      <c r="CP141" s="916"/>
      <c r="CQ141" s="916"/>
      <c r="CR141" s="916"/>
      <c r="CS141" s="916"/>
      <c r="CT141" s="916"/>
      <c r="CU141" s="916"/>
      <c r="CV141" s="916"/>
      <c r="CW141" s="916"/>
      <c r="CX141" s="916"/>
      <c r="CY141" s="916"/>
      <c r="CZ141" s="917"/>
    </row>
    <row r="142" s="133" customFormat="true" ht="15" customHeight="true" x14ac:dyDescent="0.2">
      <c r="A142" s="1179"/>
      <c r="B142" s="302" t="s">
        <v>65</v>
      </c>
      <c r="C142" s="557">
        <v>4.6209179257434604E-2</v>
      </c>
      <c r="D142" s="576">
        <v>0.25797747736440846</v>
      </c>
      <c r="E142" s="576">
        <v>0</v>
      </c>
      <c r="F142" s="576">
        <v>0</v>
      </c>
      <c r="G142" s="596">
        <v>0</v>
      </c>
      <c r="H142" s="614">
        <v>0</v>
      </c>
      <c r="I142" s="576">
        <v>0</v>
      </c>
      <c r="J142" s="576">
        <v>0</v>
      </c>
      <c r="K142" s="576">
        <v>0</v>
      </c>
      <c r="L142" s="633">
        <v>0</v>
      </c>
      <c r="M142" s="647">
        <v>0</v>
      </c>
      <c r="N142" s="576">
        <v>0.90187619519658002</v>
      </c>
      <c r="O142" s="576">
        <v>0</v>
      </c>
      <c r="P142" s="576">
        <v>0.14582082876891772</v>
      </c>
      <c r="Q142" s="633">
        <v>0</v>
      </c>
      <c r="R142" s="647">
        <v>0</v>
      </c>
      <c r="S142" s="576">
        <v>0</v>
      </c>
      <c r="T142" s="576">
        <v>1.1808461486019737</v>
      </c>
      <c r="U142" s="576">
        <v>0</v>
      </c>
      <c r="V142" s="576">
        <v>0</v>
      </c>
      <c r="W142" s="576">
        <v>0</v>
      </c>
      <c r="X142" s="576">
        <v>0</v>
      </c>
      <c r="Y142" s="662">
        <v>0</v>
      </c>
      <c r="Z142" s="662">
        <v>0</v>
      </c>
      <c r="AA142" s="662">
        <v>0</v>
      </c>
      <c r="AB142" s="662">
        <v>0</v>
      </c>
      <c r="AC142" s="662">
        <v>0.14732018313866599</v>
      </c>
      <c r="AD142" s="662">
        <v>0</v>
      </c>
      <c r="AE142" s="662">
        <v>0</v>
      </c>
      <c r="AF142" s="662">
        <v>0</v>
      </c>
      <c r="AG142" s="662">
        <v>0</v>
      </c>
      <c r="AH142" s="873"/>
      <c r="AI142" s="873"/>
      <c r="AJ142" s="873"/>
      <c r="AK142" s="873"/>
      <c r="AL142" s="873"/>
      <c r="AM142" s="873"/>
      <c r="AN142" s="873"/>
      <c r="AO142" s="873"/>
      <c r="AP142" s="873"/>
      <c r="AQ142" s="873"/>
      <c r="AR142" s="873"/>
      <c r="AS142" s="873"/>
      <c r="AT142" s="873"/>
      <c r="AU142" s="873"/>
      <c r="AV142" s="873"/>
      <c r="AW142" s="873"/>
      <c r="AX142" s="873"/>
      <c r="AY142" s="873"/>
      <c r="AZ142" s="242"/>
      <c r="BA142" s="1180"/>
      <c r="BB142" s="176" t="s">
        <v>65</v>
      </c>
      <c r="BC142" s="680">
        <v>0.83584880941189055</v>
      </c>
      <c r="BD142" s="697">
        <v>2.1700512984345495</v>
      </c>
      <c r="BE142" s="697">
        <v>0</v>
      </c>
      <c r="BF142" s="697">
        <v>0</v>
      </c>
      <c r="BG142" s="715">
        <v>0</v>
      </c>
      <c r="BH142" s="733">
        <v>0</v>
      </c>
      <c r="BI142" s="697">
        <v>0</v>
      </c>
      <c r="BJ142" s="697">
        <v>0</v>
      </c>
      <c r="BK142" s="697">
        <v>0</v>
      </c>
      <c r="BL142" s="715">
        <v>0</v>
      </c>
      <c r="BM142" s="733">
        <v>0</v>
      </c>
      <c r="BN142" s="697">
        <v>2.1700512984345495</v>
      </c>
      <c r="BO142" s="697">
        <v>0</v>
      </c>
      <c r="BP142" s="697">
        <v>0.83584880941189055</v>
      </c>
      <c r="BQ142" s="715">
        <v>0</v>
      </c>
      <c r="BR142" s="733">
        <v>0</v>
      </c>
      <c r="BS142" s="697">
        <v>0</v>
      </c>
      <c r="BT142" s="697">
        <v>2.1700512984345495</v>
      </c>
      <c r="BU142" s="697">
        <v>0</v>
      </c>
      <c r="BV142" s="697">
        <v>0</v>
      </c>
      <c r="BW142" s="697">
        <v>0</v>
      </c>
      <c r="BX142" s="697">
        <v>0</v>
      </c>
      <c r="BY142" s="751">
        <v>0</v>
      </c>
      <c r="BZ142" s="751">
        <v>0</v>
      </c>
      <c r="CA142" s="751">
        <v>0</v>
      </c>
      <c r="CB142" s="751">
        <v>0</v>
      </c>
      <c r="CC142" s="751">
        <v>0.83584880941189055</v>
      </c>
      <c r="CD142" s="751">
        <v>0</v>
      </c>
      <c r="CE142" s="751">
        <v>0</v>
      </c>
      <c r="CF142" s="751">
        <v>0</v>
      </c>
      <c r="CG142" s="751">
        <v>0</v>
      </c>
      <c r="CH142" s="916"/>
      <c r="CI142" s="916"/>
      <c r="CJ142" s="916"/>
      <c r="CK142" s="916"/>
      <c r="CL142" s="916"/>
      <c r="CM142" s="916"/>
      <c r="CN142" s="916"/>
      <c r="CO142" s="916"/>
      <c r="CP142" s="916"/>
      <c r="CQ142" s="916"/>
      <c r="CR142" s="916"/>
      <c r="CS142" s="916"/>
      <c r="CT142" s="916"/>
      <c r="CU142" s="916"/>
      <c r="CV142" s="916"/>
      <c r="CW142" s="916"/>
      <c r="CX142" s="916"/>
      <c r="CY142" s="916"/>
      <c r="CZ142" s="917"/>
    </row>
    <row r="143" s="133" customFormat="true" ht="15" customHeight="true" x14ac:dyDescent="0.2">
      <c r="A143" s="1179"/>
      <c r="B143" s="302" t="s">
        <v>66</v>
      </c>
      <c r="C143" s="557">
        <v>15.427639597196224</v>
      </c>
      <c r="D143" s="576">
        <v>26.758739895446197</v>
      </c>
      <c r="E143" s="576">
        <v>31.393351269463039</v>
      </c>
      <c r="F143" s="576">
        <v>34.51155566757442</v>
      </c>
      <c r="G143" s="596">
        <v>31.833107176128646</v>
      </c>
      <c r="H143" s="614">
        <v>25.45448306987479</v>
      </c>
      <c r="I143" s="576">
        <v>38.018357007330536</v>
      </c>
      <c r="J143" s="576">
        <v>32.42631016346558</v>
      </c>
      <c r="K143" s="576">
        <v>33.534487195502621</v>
      </c>
      <c r="L143" s="633">
        <v>33.792873049750199</v>
      </c>
      <c r="M143" s="647">
        <v>4.2165174355692603</v>
      </c>
      <c r="N143" s="576">
        <v>13.936486257568475</v>
      </c>
      <c r="O143" s="576">
        <v>25.254729551049916</v>
      </c>
      <c r="P143" s="576">
        <v>15.185296718422556</v>
      </c>
      <c r="Q143" s="633">
        <v>14.510177050667355</v>
      </c>
      <c r="R143" s="647">
        <v>2.065066683132764</v>
      </c>
      <c r="S143" s="576">
        <v>38.279935268217017</v>
      </c>
      <c r="T143" s="576">
        <v>19.760193357909429</v>
      </c>
      <c r="U143" s="576">
        <v>29.398802885215048</v>
      </c>
      <c r="V143" s="576">
        <v>33.1114248672583</v>
      </c>
      <c r="W143" s="576">
        <v>26.738671378513583</v>
      </c>
      <c r="X143" s="576">
        <v>41.230368547815829</v>
      </c>
      <c r="Y143" s="662">
        <v>0</v>
      </c>
      <c r="Z143" s="662">
        <v>15.800779451928687</v>
      </c>
      <c r="AA143" s="662">
        <v>58.021475224113786</v>
      </c>
      <c r="AB143" s="662">
        <v>12.784095324805952</v>
      </c>
      <c r="AC143" s="662">
        <v>18.212439175006487</v>
      </c>
      <c r="AD143" s="662">
        <v>66.558287518687933</v>
      </c>
      <c r="AE143" s="662">
        <v>6.9860040929609593</v>
      </c>
      <c r="AF143" s="662">
        <v>33.203322541111227</v>
      </c>
      <c r="AG143" s="662">
        <v>24.716913018808089</v>
      </c>
      <c r="AH143" s="873"/>
      <c r="AI143" s="873"/>
      <c r="AJ143" s="873"/>
      <c r="AK143" s="873"/>
      <c r="AL143" s="873"/>
      <c r="AM143" s="873"/>
      <c r="AN143" s="873"/>
      <c r="AO143" s="873"/>
      <c r="AP143" s="873"/>
      <c r="AQ143" s="873"/>
      <c r="AR143" s="873"/>
      <c r="AS143" s="873"/>
      <c r="AT143" s="873"/>
      <c r="AU143" s="873"/>
      <c r="AV143" s="873"/>
      <c r="AW143" s="873"/>
      <c r="AX143" s="873"/>
      <c r="AY143" s="873"/>
      <c r="AZ143" s="242"/>
      <c r="BA143" s="1180"/>
      <c r="BB143" s="176" t="s">
        <v>66</v>
      </c>
      <c r="BC143" s="680">
        <v>279.06087917104685</v>
      </c>
      <c r="BD143" s="697">
        <v>225.08879010612677</v>
      </c>
      <c r="BE143" s="697">
        <v>237.47407596789716</v>
      </c>
      <c r="BF143" s="697">
        <v>228.84056458380456</v>
      </c>
      <c r="BG143" s="715">
        <v>196.29035603114599</v>
      </c>
      <c r="BH143" s="733">
        <v>125.37857472892883</v>
      </c>
      <c r="BI143" s="697">
        <v>214.03554219031759</v>
      </c>
      <c r="BJ143" s="697">
        <v>172.07096663928371</v>
      </c>
      <c r="BK143" s="697">
        <v>151.9134306808846</v>
      </c>
      <c r="BL143" s="715">
        <v>151.85310992939753</v>
      </c>
      <c r="BM143" s="733">
        <v>5.5379951176771929</v>
      </c>
      <c r="BN143" s="697">
        <v>33.533305635436747</v>
      </c>
      <c r="BO143" s="697">
        <v>102.61354892650473</v>
      </c>
      <c r="BP143" s="697">
        <v>87.042518478438808</v>
      </c>
      <c r="BQ143" s="715">
        <v>122.77567353315168</v>
      </c>
      <c r="BR143" s="733">
        <v>3.3133896751712588</v>
      </c>
      <c r="BS143" s="697">
        <v>251.53951677737174</v>
      </c>
      <c r="BT143" s="697">
        <v>36.313480214519323</v>
      </c>
      <c r="BU143" s="697">
        <v>116.92348487517333</v>
      </c>
      <c r="BV143" s="697">
        <v>126.10842811197446</v>
      </c>
      <c r="BW143" s="697">
        <v>23.184182838461322</v>
      </c>
      <c r="BX143" s="697">
        <v>2.5104623669713266</v>
      </c>
      <c r="BY143" s="751">
        <v>0</v>
      </c>
      <c r="BZ143" s="751">
        <v>2.0330978739524923</v>
      </c>
      <c r="CA143" s="751">
        <v>96.693185848788247</v>
      </c>
      <c r="CB143" s="751">
        <v>169.63035226553569</v>
      </c>
      <c r="CC143" s="751">
        <v>103.33170429598945</v>
      </c>
      <c r="CD143" s="751">
        <v>63.311645955197527</v>
      </c>
      <c r="CE143" s="751">
        <v>2.4876982904716045</v>
      </c>
      <c r="CF143" s="751">
        <v>74.295551906504187</v>
      </c>
      <c r="CG143" s="751">
        <v>95.078484563939426</v>
      </c>
      <c r="CH143" s="916"/>
      <c r="CI143" s="916"/>
      <c r="CJ143" s="916"/>
      <c r="CK143" s="916"/>
      <c r="CL143" s="916"/>
      <c r="CM143" s="916"/>
      <c r="CN143" s="916"/>
      <c r="CO143" s="916"/>
      <c r="CP143" s="916"/>
      <c r="CQ143" s="916"/>
      <c r="CR143" s="916"/>
      <c r="CS143" s="916"/>
      <c r="CT143" s="916"/>
      <c r="CU143" s="916"/>
      <c r="CV143" s="916"/>
      <c r="CW143" s="916"/>
      <c r="CX143" s="916"/>
      <c r="CY143" s="916"/>
      <c r="CZ143" s="917"/>
    </row>
    <row r="144" s="133" customFormat="true" ht="15" customHeight="true" x14ac:dyDescent="0.2">
      <c r="A144" s="1179" t="s">
        <v>107</v>
      </c>
      <c r="B144" s="302" t="s">
        <v>63</v>
      </c>
      <c r="C144" s="557">
        <v>88.66154367994821</v>
      </c>
      <c r="D144" s="576">
        <v>90.893795783616511</v>
      </c>
      <c r="E144" s="576">
        <v>80.676332905936405</v>
      </c>
      <c r="F144" s="576">
        <v>65.853305331667229</v>
      </c>
      <c r="G144" s="596">
        <v>86.144759548707285</v>
      </c>
      <c r="H144" s="614">
        <v>88.518637903587646</v>
      </c>
      <c r="I144" s="576">
        <v>77.834413427575598</v>
      </c>
      <c r="J144" s="576">
        <v>54.585385848250986</v>
      </c>
      <c r="K144" s="576">
        <v>51.894056550441427</v>
      </c>
      <c r="L144" s="633">
        <v>10.323524565210525</v>
      </c>
      <c r="M144" s="647">
        <v>94.061626899038316</v>
      </c>
      <c r="N144" s="576">
        <v>93.692957946679201</v>
      </c>
      <c r="O144" s="576">
        <v>91.013591947014476</v>
      </c>
      <c r="P144" s="576">
        <v>94.017496132276449</v>
      </c>
      <c r="Q144" s="633">
        <v>68.836842942201898</v>
      </c>
      <c r="R144" s="647">
        <v>83.496131498269222</v>
      </c>
      <c r="S144" s="576">
        <v>94.595457805187237</v>
      </c>
      <c r="T144" s="576">
        <v>98.163089293490302</v>
      </c>
      <c r="U144" s="576">
        <v>89.569467894856515</v>
      </c>
      <c r="V144" s="576">
        <v>94.074751281711244</v>
      </c>
      <c r="W144" s="576">
        <v>83.944329619637415</v>
      </c>
      <c r="X144" s="576">
        <v>87.589180067066025</v>
      </c>
      <c r="Y144" s="662">
        <v>84.469861458445877</v>
      </c>
      <c r="Z144" s="662">
        <v>7.803534542116136</v>
      </c>
      <c r="AA144" s="662">
        <v>88.425661050547305</v>
      </c>
      <c r="AB144" s="662">
        <v>74.068858844839866</v>
      </c>
      <c r="AC144" s="662">
        <v>91.976286677057743</v>
      </c>
      <c r="AD144" s="662">
        <v>75.598097662650559</v>
      </c>
      <c r="AE144" s="662">
        <v>59.216745729496189</v>
      </c>
      <c r="AF144" s="662">
        <v>82.389839079376003</v>
      </c>
      <c r="AG144" s="662">
        <v>92.352334826007649</v>
      </c>
      <c r="AH144" s="873"/>
      <c r="AI144" s="873"/>
      <c r="AJ144" s="873"/>
      <c r="AK144" s="873"/>
      <c r="AL144" s="873"/>
      <c r="AM144" s="873"/>
      <c r="AN144" s="873"/>
      <c r="AO144" s="873"/>
      <c r="AP144" s="873"/>
      <c r="AQ144" s="873"/>
      <c r="AR144" s="873"/>
      <c r="AS144" s="873"/>
      <c r="AT144" s="873"/>
      <c r="AU144" s="873"/>
      <c r="AV144" s="873"/>
      <c r="AW144" s="873"/>
      <c r="AX144" s="873"/>
      <c r="AY144" s="873"/>
      <c r="AZ144" s="242"/>
      <c r="BA144" s="1180" t="s">
        <v>107</v>
      </c>
      <c r="BB144" s="176" t="s">
        <v>63</v>
      </c>
      <c r="BC144" s="680">
        <v>1701.5455781078022</v>
      </c>
      <c r="BD144" s="697">
        <v>1594.2133945274188</v>
      </c>
      <c r="BE144" s="697">
        <v>726.92888245770519</v>
      </c>
      <c r="BF144" s="697">
        <v>291.95238705826881</v>
      </c>
      <c r="BG144" s="715">
        <v>517.15788092262483</v>
      </c>
      <c r="BH144" s="733">
        <v>859.80295310404381</v>
      </c>
      <c r="BI144" s="697">
        <v>328.74207797975191</v>
      </c>
      <c r="BJ144" s="697">
        <v>173.42434257009154</v>
      </c>
      <c r="BK144" s="697">
        <v>73.958868188729298</v>
      </c>
      <c r="BL144" s="715">
        <v>5.4517075578727159</v>
      </c>
      <c r="BM144" s="733">
        <v>1025.3176583027389</v>
      </c>
      <c r="BN144" s="697">
        <v>730.12650133404429</v>
      </c>
      <c r="BO144" s="697">
        <v>870.89033519131578</v>
      </c>
      <c r="BP144" s="697">
        <v>578.61570305763132</v>
      </c>
      <c r="BQ144" s="715">
        <v>185.46797578760001</v>
      </c>
      <c r="BR144" s="733">
        <v>4.4903496675624233</v>
      </c>
      <c r="BS144" s="697">
        <v>1195.9977079653279</v>
      </c>
      <c r="BT144" s="697">
        <v>158.55536993680477</v>
      </c>
      <c r="BU144" s="697">
        <v>66.37383821030393</v>
      </c>
      <c r="BV144" s="697">
        <v>677.41723251696283</v>
      </c>
      <c r="BW144" s="697">
        <v>72.891502364783335</v>
      </c>
      <c r="BX144" s="697">
        <v>920.8852541950348</v>
      </c>
      <c r="BY144" s="751">
        <v>10.344030965204356</v>
      </c>
      <c r="BZ144" s="751">
        <v>0.7064417753130785</v>
      </c>
      <c r="CA144" s="751">
        <v>287.39736549098558</v>
      </c>
      <c r="CB144" s="751">
        <v>169.92336202985587</v>
      </c>
      <c r="CC144" s="751">
        <v>46.891715049109223</v>
      </c>
      <c r="CD144" s="751">
        <v>89.906135111752405</v>
      </c>
      <c r="CE144" s="751">
        <v>370.03070795966153</v>
      </c>
      <c r="CF144" s="751">
        <v>463.92831886910659</v>
      </c>
      <c r="CG144" s="751">
        <v>296.05879096605065</v>
      </c>
      <c r="CH144" s="916"/>
      <c r="CI144" s="916"/>
      <c r="CJ144" s="916"/>
      <c r="CK144" s="916"/>
      <c r="CL144" s="916"/>
      <c r="CM144" s="916"/>
      <c r="CN144" s="916"/>
      <c r="CO144" s="916"/>
      <c r="CP144" s="916"/>
      <c r="CQ144" s="916"/>
      <c r="CR144" s="916"/>
      <c r="CS144" s="916"/>
      <c r="CT144" s="916"/>
      <c r="CU144" s="916"/>
      <c r="CV144" s="916"/>
      <c r="CW144" s="916"/>
      <c r="CX144" s="916"/>
      <c r="CY144" s="916"/>
      <c r="CZ144" s="917"/>
    </row>
    <row r="145" s="133" customFormat="true" ht="15" customHeight="true" x14ac:dyDescent="0.2">
      <c r="A145" s="1179"/>
      <c r="B145" s="302" t="s">
        <v>64</v>
      </c>
      <c r="C145" s="557">
        <v>0.83835536374422659</v>
      </c>
      <c r="D145" s="576">
        <v>1.17756965270605</v>
      </c>
      <c r="E145" s="576">
        <v>1.5054712266626651</v>
      </c>
      <c r="F145" s="576">
        <v>0</v>
      </c>
      <c r="G145" s="596">
        <v>2.5901003291123259</v>
      </c>
      <c r="H145" s="614">
        <v>0.85264308724097881</v>
      </c>
      <c r="I145" s="576">
        <v>1.0458219438699667</v>
      </c>
      <c r="J145" s="576">
        <v>2.6270335285965762</v>
      </c>
      <c r="K145" s="576">
        <v>0</v>
      </c>
      <c r="L145" s="633">
        <v>0</v>
      </c>
      <c r="M145" s="647">
        <v>1.5506477315772618</v>
      </c>
      <c r="N145" s="576">
        <v>1.0538008411410034</v>
      </c>
      <c r="O145" s="576">
        <v>1.8883704668691152</v>
      </c>
      <c r="P145" s="576">
        <v>0.26445374945660266</v>
      </c>
      <c r="Q145" s="633">
        <v>0</v>
      </c>
      <c r="R145" s="647">
        <v>0</v>
      </c>
      <c r="S145" s="576">
        <v>0</v>
      </c>
      <c r="T145" s="576">
        <v>1.429216709421355</v>
      </c>
      <c r="U145" s="576">
        <v>0</v>
      </c>
      <c r="V145" s="576">
        <v>2.2628887956615067</v>
      </c>
      <c r="W145" s="576">
        <v>0</v>
      </c>
      <c r="X145" s="576">
        <v>0.68250123332114287</v>
      </c>
      <c r="Y145" s="662">
        <v>0</v>
      </c>
      <c r="Z145" s="662">
        <v>92.196465457883875</v>
      </c>
      <c r="AA145" s="662">
        <v>0.72283076212687614</v>
      </c>
      <c r="AB145" s="662">
        <v>1.3675289244484972</v>
      </c>
      <c r="AC145" s="662">
        <v>0</v>
      </c>
      <c r="AD145" s="662">
        <v>22.068648713315</v>
      </c>
      <c r="AE145" s="662">
        <v>0</v>
      </c>
      <c r="AF145" s="662">
        <v>0</v>
      </c>
      <c r="AG145" s="662">
        <v>0</v>
      </c>
      <c r="AH145" s="873"/>
      <c r="AI145" s="873"/>
      <c r="AJ145" s="873"/>
      <c r="AK145" s="873"/>
      <c r="AL145" s="873"/>
      <c r="AM145" s="873"/>
      <c r="AN145" s="873"/>
      <c r="AO145" s="873"/>
      <c r="AP145" s="873"/>
      <c r="AQ145" s="873"/>
      <c r="AR145" s="873"/>
      <c r="AS145" s="873"/>
      <c r="AT145" s="873"/>
      <c r="AU145" s="873"/>
      <c r="AV145" s="873"/>
      <c r="AW145" s="873"/>
      <c r="AX145" s="873"/>
      <c r="AY145" s="873"/>
      <c r="AZ145" s="242"/>
      <c r="BA145" s="1180"/>
      <c r="BB145" s="176" t="s">
        <v>64</v>
      </c>
      <c r="BC145" s="680">
        <v>16.089273915772861</v>
      </c>
      <c r="BD145" s="697">
        <v>20.653745364558382</v>
      </c>
      <c r="BE145" s="697">
        <v>13.564951169088086</v>
      </c>
      <c r="BF145" s="697">
        <v>0</v>
      </c>
      <c r="BG145" s="715">
        <v>15.549301020723837</v>
      </c>
      <c r="BH145" s="733">
        <v>8.2819286617584726</v>
      </c>
      <c r="BI145" s="697">
        <v>4.4171422881543929</v>
      </c>
      <c r="BJ145" s="697">
        <v>8.3464017983312822</v>
      </c>
      <c r="BK145" s="697">
        <v>0</v>
      </c>
      <c r="BL145" s="715">
        <v>0</v>
      </c>
      <c r="BM145" s="733">
        <v>16.90281736993332</v>
      </c>
      <c r="BN145" s="697">
        <v>8.2120144150323959</v>
      </c>
      <c r="BO145" s="697">
        <v>18.069428463107393</v>
      </c>
      <c r="BP145" s="697">
        <v>1.6275384738259122</v>
      </c>
      <c r="BQ145" s="715">
        <v>0</v>
      </c>
      <c r="BR145" s="733">
        <v>0</v>
      </c>
      <c r="BS145" s="697">
        <v>0</v>
      </c>
      <c r="BT145" s="697">
        <v>2.308505016632493</v>
      </c>
      <c r="BU145" s="697">
        <v>0</v>
      </c>
      <c r="BV145" s="697">
        <v>16.294700167319714</v>
      </c>
      <c r="BW145" s="697">
        <v>0</v>
      </c>
      <c r="BX145" s="697">
        <v>7.175604581001056</v>
      </c>
      <c r="BY145" s="751">
        <v>0</v>
      </c>
      <c r="BZ145" s="751">
        <v>8.3464017983312822</v>
      </c>
      <c r="CA145" s="751">
        <v>2.349314150022062</v>
      </c>
      <c r="CB145" s="751">
        <v>3.1372849013664834</v>
      </c>
      <c r="CC145" s="751">
        <v>0</v>
      </c>
      <c r="CD145" s="751">
        <v>26.245460855470078</v>
      </c>
      <c r="CE145" s="751">
        <v>0</v>
      </c>
      <c r="CF145" s="751">
        <v>0</v>
      </c>
      <c r="CG145" s="751">
        <v>0</v>
      </c>
      <c r="CH145" s="916"/>
      <c r="CI145" s="916"/>
      <c r="CJ145" s="916"/>
      <c r="CK145" s="916"/>
      <c r="CL145" s="916"/>
      <c r="CM145" s="916"/>
      <c r="CN145" s="916"/>
      <c r="CO145" s="916"/>
      <c r="CP145" s="916"/>
      <c r="CQ145" s="916"/>
      <c r="CR145" s="916"/>
      <c r="CS145" s="916"/>
      <c r="CT145" s="916"/>
      <c r="CU145" s="916"/>
      <c r="CV145" s="916"/>
      <c r="CW145" s="916"/>
      <c r="CX145" s="916"/>
      <c r="CY145" s="916"/>
      <c r="CZ145" s="917"/>
    </row>
    <row r="146" s="133" customFormat="true" ht="15" customHeight="true" x14ac:dyDescent="0.2">
      <c r="A146" s="1179"/>
      <c r="B146" s="302" t="s">
        <v>65</v>
      </c>
      <c r="C146" s="557">
        <v>7.9307336593574168E-2</v>
      </c>
      <c r="D146" s="576">
        <v>0.41201744029399678</v>
      </c>
      <c r="E146" s="576">
        <v>0.90777070436889407</v>
      </c>
      <c r="F146" s="576">
        <v>0</v>
      </c>
      <c r="G146" s="596">
        <v>0.21980558643179543</v>
      </c>
      <c r="H146" s="614">
        <v>0.22602561468769744</v>
      </c>
      <c r="I146" s="576">
        <v>1.2796057460929882</v>
      </c>
      <c r="J146" s="576">
        <v>0</v>
      </c>
      <c r="K146" s="576">
        <v>0</v>
      </c>
      <c r="L146" s="633">
        <v>0</v>
      </c>
      <c r="M146" s="647">
        <v>0.37561872502040766</v>
      </c>
      <c r="N146" s="576">
        <v>0.8409192563403719</v>
      </c>
      <c r="O146" s="576">
        <v>0</v>
      </c>
      <c r="P146" s="576">
        <v>0</v>
      </c>
      <c r="Q146" s="633">
        <v>0</v>
      </c>
      <c r="R146" s="647">
        <v>0</v>
      </c>
      <c r="S146" s="576">
        <v>0</v>
      </c>
      <c r="T146" s="576">
        <v>0.40769399708833504</v>
      </c>
      <c r="U146" s="576">
        <v>0</v>
      </c>
      <c r="V146" s="576">
        <v>0</v>
      </c>
      <c r="W146" s="576">
        <v>0</v>
      </c>
      <c r="X146" s="576">
        <v>0.38136084681129767</v>
      </c>
      <c r="Y146" s="662">
        <v>0</v>
      </c>
      <c r="Z146" s="662">
        <v>0</v>
      </c>
      <c r="AA146" s="662">
        <v>2.2234294086697326</v>
      </c>
      <c r="AB146" s="662">
        <v>0</v>
      </c>
      <c r="AC146" s="662">
        <v>0</v>
      </c>
      <c r="AD146" s="662">
        <v>2.333253624034457</v>
      </c>
      <c r="AE146" s="662">
        <v>0.57261426101830593</v>
      </c>
      <c r="AF146" s="662">
        <v>0</v>
      </c>
      <c r="AG146" s="662">
        <v>0</v>
      </c>
      <c r="AH146" s="873"/>
      <c r="AI146" s="873"/>
      <c r="AJ146" s="873"/>
      <c r="AK146" s="873"/>
      <c r="AL146" s="873"/>
      <c r="AM146" s="873"/>
      <c r="AN146" s="873"/>
      <c r="AO146" s="873"/>
      <c r="AP146" s="873"/>
      <c r="AQ146" s="873"/>
      <c r="AR146" s="873"/>
      <c r="AS146" s="873"/>
      <c r="AT146" s="873"/>
      <c r="AU146" s="873"/>
      <c r="AV146" s="873"/>
      <c r="AW146" s="873"/>
      <c r="AX146" s="873"/>
      <c r="AY146" s="873"/>
      <c r="AZ146" s="242"/>
      <c r="BA146" s="1180"/>
      <c r="BB146" s="176" t="s">
        <v>65</v>
      </c>
      <c r="BC146" s="680">
        <v>1.5220245699694774</v>
      </c>
      <c r="BD146" s="697">
        <v>7.2264967749755478</v>
      </c>
      <c r="BE146" s="697">
        <v>8.1794092503449392</v>
      </c>
      <c r="BF146" s="697">
        <v>0</v>
      </c>
      <c r="BG146" s="715">
        <v>1.3195717521243928</v>
      </c>
      <c r="BH146" s="733">
        <v>2.195441497838079</v>
      </c>
      <c r="BI146" s="697">
        <v>5.4045535058456018</v>
      </c>
      <c r="BJ146" s="697">
        <v>0</v>
      </c>
      <c r="BK146" s="697">
        <v>0</v>
      </c>
      <c r="BL146" s="715">
        <v>0</v>
      </c>
      <c r="BM146" s="733">
        <v>4.0944274966237302</v>
      </c>
      <c r="BN146" s="697">
        <v>6.5530798471069467</v>
      </c>
      <c r="BO146" s="697">
        <v>0</v>
      </c>
      <c r="BP146" s="697">
        <v>0</v>
      </c>
      <c r="BQ146" s="715">
        <v>0</v>
      </c>
      <c r="BR146" s="733">
        <v>0</v>
      </c>
      <c r="BS146" s="697">
        <v>0</v>
      </c>
      <c r="BT146" s="697">
        <v>0.65851709634042976</v>
      </c>
      <c r="BU146" s="697">
        <v>0</v>
      </c>
      <c r="BV146" s="697">
        <v>0</v>
      </c>
      <c r="BW146" s="697">
        <v>0</v>
      </c>
      <c r="BX146" s="697">
        <v>4.0095087097168136</v>
      </c>
      <c r="BY146" s="751">
        <v>0</v>
      </c>
      <c r="BZ146" s="751">
        <v>0</v>
      </c>
      <c r="CA146" s="751">
        <v>7.2264967749755478</v>
      </c>
      <c r="CB146" s="751">
        <v>0</v>
      </c>
      <c r="CC146" s="751">
        <v>0</v>
      </c>
      <c r="CD146" s="751">
        <v>2.7748557444993374</v>
      </c>
      <c r="CE146" s="751">
        <v>3.5781240218822288</v>
      </c>
      <c r="CF146" s="751">
        <v>0</v>
      </c>
      <c r="CG146" s="751">
        <v>0</v>
      </c>
      <c r="CH146" s="916"/>
      <c r="CI146" s="916"/>
      <c r="CJ146" s="916"/>
      <c r="CK146" s="916"/>
      <c r="CL146" s="916"/>
      <c r="CM146" s="916"/>
      <c r="CN146" s="916"/>
      <c r="CO146" s="916"/>
      <c r="CP146" s="916"/>
      <c r="CQ146" s="916"/>
      <c r="CR146" s="916"/>
      <c r="CS146" s="916"/>
      <c r="CT146" s="916"/>
      <c r="CU146" s="916"/>
      <c r="CV146" s="916"/>
      <c r="CW146" s="916"/>
      <c r="CX146" s="916"/>
      <c r="CY146" s="916"/>
      <c r="CZ146" s="917"/>
    </row>
    <row r="147" s="133" customFormat="true" ht="15" customHeight="true" x14ac:dyDescent="0.2">
      <c r="A147" s="1179"/>
      <c r="B147" s="302" t="s">
        <v>66</v>
      </c>
      <c r="C147" s="557">
        <v>10.42079361971404</v>
      </c>
      <c r="D147" s="576">
        <v>7.5166171233835053</v>
      </c>
      <c r="E147" s="576">
        <v>16.910425163032038</v>
      </c>
      <c r="F147" s="576">
        <v>34.146694668332799</v>
      </c>
      <c r="G147" s="596">
        <v>11.045334535748612</v>
      </c>
      <c r="H147" s="614">
        <v>10.402693394483601</v>
      </c>
      <c r="I147" s="576">
        <v>19.840158882461463</v>
      </c>
      <c r="J147" s="576">
        <v>42.787580623152508</v>
      </c>
      <c r="K147" s="576">
        <v>48.105943449558559</v>
      </c>
      <c r="L147" s="633">
        <v>89.676475434789467</v>
      </c>
      <c r="M147" s="647">
        <v>4.0121066443640343</v>
      </c>
      <c r="N147" s="576">
        <v>4.412321955839392</v>
      </c>
      <c r="O147" s="576">
        <v>7.098037586116404</v>
      </c>
      <c r="P147" s="576">
        <v>5.7180501182669303</v>
      </c>
      <c r="Q147" s="633">
        <v>31.163157057798113</v>
      </c>
      <c r="R147" s="647">
        <v>16.503868501730789</v>
      </c>
      <c r="S147" s="576">
        <v>5.4045421948127679</v>
      </c>
      <c r="T147" s="576">
        <v>0</v>
      </c>
      <c r="U147" s="576">
        <v>10.43053210514347</v>
      </c>
      <c r="V147" s="576">
        <v>3.6623599226272932</v>
      </c>
      <c r="W147" s="576">
        <v>16.055670380362592</v>
      </c>
      <c r="X147" s="576">
        <v>11.346957852801555</v>
      </c>
      <c r="Y147" s="662">
        <v>15.53013854155412</v>
      </c>
      <c r="Z147" s="662">
        <v>0</v>
      </c>
      <c r="AA147" s="662">
        <v>8.6280787786560715</v>
      </c>
      <c r="AB147" s="662">
        <v>24.563612230711648</v>
      </c>
      <c r="AC147" s="662">
        <v>8.0237133229422479</v>
      </c>
      <c r="AD147" s="662">
        <v>0</v>
      </c>
      <c r="AE147" s="662">
        <v>40.210640009485601</v>
      </c>
      <c r="AF147" s="662">
        <v>17.610160920623965</v>
      </c>
      <c r="AG147" s="662">
        <v>7.6476651739923698</v>
      </c>
      <c r="AH147" s="873"/>
      <c r="AI147" s="873"/>
      <c r="AJ147" s="873"/>
      <c r="AK147" s="873"/>
      <c r="AL147" s="873"/>
      <c r="AM147" s="873"/>
      <c r="AN147" s="873"/>
      <c r="AO147" s="873"/>
      <c r="AP147" s="873"/>
      <c r="AQ147" s="873"/>
      <c r="AR147" s="873"/>
      <c r="AS147" s="873"/>
      <c r="AT147" s="873"/>
      <c r="AU147" s="873"/>
      <c r="AV147" s="873"/>
      <c r="AW147" s="873"/>
      <c r="AX147" s="873"/>
      <c r="AY147" s="873"/>
      <c r="AZ147" s="242"/>
      <c r="BA147" s="1180"/>
      <c r="BB147" s="176" t="s">
        <v>66</v>
      </c>
      <c r="BC147" s="680">
        <v>199.99037427101089</v>
      </c>
      <c r="BD147" s="697">
        <v>131.83618965764524</v>
      </c>
      <c r="BE147" s="697">
        <v>152.37029278437871</v>
      </c>
      <c r="BF147" s="697">
        <v>151.38509704805469</v>
      </c>
      <c r="BG147" s="715">
        <v>66.309103798235114</v>
      </c>
      <c r="BH147" s="733">
        <v>101.04387858469769</v>
      </c>
      <c r="BI147" s="697">
        <v>83.797060596310217</v>
      </c>
      <c r="BJ147" s="697">
        <v>135.94129498990753</v>
      </c>
      <c r="BK147" s="697">
        <v>68.560088903863175</v>
      </c>
      <c r="BL147" s="715">
        <v>47.35688047265851</v>
      </c>
      <c r="BM147" s="733">
        <v>43.733921313902442</v>
      </c>
      <c r="BN147" s="697">
        <v>34.384155041938087</v>
      </c>
      <c r="BO147" s="697">
        <v>67.919661232272119</v>
      </c>
      <c r="BP147" s="697">
        <v>35.190828573490982</v>
      </c>
      <c r="BQ147" s="715">
        <v>83.963287850283834</v>
      </c>
      <c r="BR147" s="733">
        <v>0.88756376026567141</v>
      </c>
      <c r="BS147" s="697">
        <v>68.331188701573382</v>
      </c>
      <c r="BT147" s="697">
        <v>0</v>
      </c>
      <c r="BU147" s="697">
        <v>7.7293576334166145</v>
      </c>
      <c r="BV147" s="697">
        <v>26.372067844621888</v>
      </c>
      <c r="BW147" s="697">
        <v>13.941643715558412</v>
      </c>
      <c r="BX147" s="697">
        <v>119.29836720262294</v>
      </c>
      <c r="BY147" s="751">
        <v>1.9017935059213609</v>
      </c>
      <c r="BZ147" s="751">
        <v>0</v>
      </c>
      <c r="CA147" s="751">
        <v>28.042618859438964</v>
      </c>
      <c r="CB147" s="751">
        <v>56.352043745993193</v>
      </c>
      <c r="CC147" s="751">
        <v>4.0906813306804075</v>
      </c>
      <c r="CD147" s="751">
        <v>0</v>
      </c>
      <c r="CE147" s="751">
        <v>251.26628299011119</v>
      </c>
      <c r="CF147" s="751">
        <v>99.160921324879851</v>
      </c>
      <c r="CG147" s="751">
        <v>24.51652694424067</v>
      </c>
      <c r="CH147" s="916"/>
      <c r="CI147" s="916"/>
      <c r="CJ147" s="916"/>
      <c r="CK147" s="916"/>
      <c r="CL147" s="916"/>
      <c r="CM147" s="916"/>
      <c r="CN147" s="916"/>
      <c r="CO147" s="916"/>
      <c r="CP147" s="916"/>
      <c r="CQ147" s="916"/>
      <c r="CR147" s="916"/>
      <c r="CS147" s="916"/>
      <c r="CT147" s="916"/>
      <c r="CU147" s="916"/>
      <c r="CV147" s="916"/>
      <c r="CW147" s="916"/>
      <c r="CX147" s="916"/>
      <c r="CY147" s="916"/>
      <c r="CZ147" s="917"/>
    </row>
    <row r="148" s="133" customFormat="true" ht="15" customHeight="true" x14ac:dyDescent="0.2">
      <c r="A148" s="1179" t="s">
        <v>108</v>
      </c>
      <c r="B148" s="302" t="s">
        <v>49</v>
      </c>
      <c r="C148" s="557">
        <v>2.7027140757877657</v>
      </c>
      <c r="D148" s="576">
        <v>2.79712886485984</v>
      </c>
      <c r="E148" s="576">
        <v>1.5982304257740985</v>
      </c>
      <c r="F148" s="576">
        <v>1.7241353160815227</v>
      </c>
      <c r="G148" s="596">
        <v>1.5110662645176398</v>
      </c>
      <c r="H148" s="614">
        <v>2.4302487296800614</v>
      </c>
      <c r="I148" s="576">
        <v>1.9706769273131384</v>
      </c>
      <c r="J148" s="576">
        <v>1.3412349687549077</v>
      </c>
      <c r="K148" s="576">
        <v>1.679625761070801</v>
      </c>
      <c r="L148" s="633">
        <v>1.1632207671237893</v>
      </c>
      <c r="M148" s="647">
        <v>2.3233658146692528</v>
      </c>
      <c r="N148" s="576">
        <v>3.5164752670212711</v>
      </c>
      <c r="O148" s="576">
        <v>3.132135014309517</v>
      </c>
      <c r="P148" s="576">
        <v>1.5987180664175604</v>
      </c>
      <c r="Q148" s="633">
        <v>3.5086090004677084</v>
      </c>
      <c r="R148" s="647">
        <v>0.36573382983366909</v>
      </c>
      <c r="S148" s="576">
        <v>1.4827081517183942</v>
      </c>
      <c r="T148" s="576">
        <v>0.44986968445645242</v>
      </c>
      <c r="U148" s="576">
        <v>0.24610708198567177</v>
      </c>
      <c r="V148" s="576">
        <v>1.0703478558778279</v>
      </c>
      <c r="W148" s="576">
        <v>0.73328194901643062</v>
      </c>
      <c r="X148" s="576">
        <v>4.2492918991154554</v>
      </c>
      <c r="Y148" s="662">
        <v>0</v>
      </c>
      <c r="Z148" s="662">
        <v>5.5072678625367584E-2</v>
      </c>
      <c r="AA148" s="662">
        <v>3.4356440437626556</v>
      </c>
      <c r="AB148" s="662">
        <v>9.8171266074162311</v>
      </c>
      <c r="AC148" s="662">
        <v>1.330019021328068</v>
      </c>
      <c r="AD148" s="662">
        <v>3.3112642274275017</v>
      </c>
      <c r="AE148" s="662">
        <v>1.5344903887947061</v>
      </c>
      <c r="AF148" s="662">
        <v>2.0275891057106534</v>
      </c>
      <c r="AG148" s="662">
        <v>0.303047063266697</v>
      </c>
      <c r="AH148" s="873"/>
      <c r="AI148" s="873"/>
      <c r="AJ148" s="873"/>
      <c r="AK148" s="873"/>
      <c r="AL148" s="873"/>
      <c r="AM148" s="873"/>
      <c r="AN148" s="873"/>
      <c r="AO148" s="873"/>
      <c r="AP148" s="873"/>
      <c r="AQ148" s="873"/>
      <c r="AR148" s="873"/>
      <c r="AS148" s="873"/>
      <c r="AT148" s="873"/>
      <c r="AU148" s="873"/>
      <c r="AV148" s="873"/>
      <c r="AW148" s="873"/>
      <c r="AX148" s="873"/>
      <c r="AY148" s="873"/>
      <c r="AZ148" s="242"/>
      <c r="BA148" s="1180" t="s">
        <v>108</v>
      </c>
      <c r="BB148" s="176" t="s">
        <v>49</v>
      </c>
      <c r="BC148" s="680">
        <v>214.15908141066583</v>
      </c>
      <c r="BD148" s="697">
        <v>161.2761465964474</v>
      </c>
      <c r="BE148" s="697">
        <v>89.775102736538813</v>
      </c>
      <c r="BF148" s="697">
        <v>107.51041207672903</v>
      </c>
      <c r="BG148" s="715">
        <v>104.27776168129783</v>
      </c>
      <c r="BH148" s="733">
        <v>85.142586848926001</v>
      </c>
      <c r="BI148" s="697">
        <v>69.00136249346572</v>
      </c>
      <c r="BJ148" s="697">
        <v>53.995380236653929</v>
      </c>
      <c r="BK148" s="697">
        <v>76.606597304674636</v>
      </c>
      <c r="BL148" s="715">
        <v>56.684843539756308</v>
      </c>
      <c r="BM148" s="733">
        <v>53.948244825447304</v>
      </c>
      <c r="BN148" s="697">
        <v>70.786416218583767</v>
      </c>
      <c r="BO148" s="697">
        <v>75.63459961245772</v>
      </c>
      <c r="BP148" s="697">
        <v>40.399341168349366</v>
      </c>
      <c r="BQ148" s="715">
        <v>94.799132253364206</v>
      </c>
      <c r="BR148" s="733">
        <v>4.8284269868558738</v>
      </c>
      <c r="BS148" s="697">
        <v>44.945229942193578</v>
      </c>
      <c r="BT148" s="697">
        <v>6.5865593359819012</v>
      </c>
      <c r="BU148" s="697">
        <v>3.0225736195829072</v>
      </c>
      <c r="BV148" s="697">
        <v>23.600283777019005</v>
      </c>
      <c r="BW148" s="697">
        <v>9.9423919210545986</v>
      </c>
      <c r="BX148" s="697">
        <v>130.5094865851564</v>
      </c>
      <c r="BY148" s="751">
        <v>0</v>
      </c>
      <c r="BZ148" s="751">
        <v>2.7194394397491104</v>
      </c>
      <c r="CA148" s="751">
        <v>47.24848960109486</v>
      </c>
      <c r="CB148" s="751">
        <v>249.23712104431777</v>
      </c>
      <c r="CC148" s="751">
        <v>15.02794152652311</v>
      </c>
      <c r="CD148" s="751">
        <v>52.309541864883123</v>
      </c>
      <c r="CE148" s="751">
        <v>24.608601188249715</v>
      </c>
      <c r="CF148" s="751">
        <v>54.260746850914344</v>
      </c>
      <c r="CG148" s="751">
        <v>8.1516708181025699</v>
      </c>
      <c r="CH148" s="916"/>
      <c r="CI148" s="916"/>
      <c r="CJ148" s="916"/>
      <c r="CK148" s="916"/>
      <c r="CL148" s="916"/>
      <c r="CM148" s="916"/>
      <c r="CN148" s="916"/>
      <c r="CO148" s="916"/>
      <c r="CP148" s="916"/>
      <c r="CQ148" s="916"/>
      <c r="CR148" s="916"/>
      <c r="CS148" s="916"/>
      <c r="CT148" s="916"/>
      <c r="CU148" s="916"/>
      <c r="CV148" s="916"/>
      <c r="CW148" s="916"/>
      <c r="CX148" s="916"/>
      <c r="CY148" s="916"/>
      <c r="CZ148" s="917"/>
    </row>
    <row r="149" s="133" customFormat="true" ht="15" customHeight="true" x14ac:dyDescent="0.2">
      <c r="A149" s="1179"/>
      <c r="B149" s="302" t="s">
        <v>48</v>
      </c>
      <c r="C149" s="557">
        <v>83.038620921992489</v>
      </c>
      <c r="D149" s="576">
        <v>73.902891367421759</v>
      </c>
      <c r="E149" s="576">
        <v>89.666988024017996</v>
      </c>
      <c r="F149" s="576">
        <v>94.514763466885483</v>
      </c>
      <c r="G149" s="596">
        <v>92.139494207408617</v>
      </c>
      <c r="H149" s="614">
        <v>76.060608071926623</v>
      </c>
      <c r="I149" s="576">
        <v>91.056618231103926</v>
      </c>
      <c r="J149" s="576">
        <v>95.569479173603355</v>
      </c>
      <c r="K149" s="576">
        <v>97.027750886281211</v>
      </c>
      <c r="L149" s="633">
        <v>97.51437864843524</v>
      </c>
      <c r="M149" s="647">
        <v>66.757382141864412</v>
      </c>
      <c r="N149" s="576">
        <v>65.073408410296537</v>
      </c>
      <c r="O149" s="576">
        <v>74.508205558807603</v>
      </c>
      <c r="P149" s="576">
        <v>84.394715213514331</v>
      </c>
      <c r="Q149" s="633">
        <v>91.049801168540753</v>
      </c>
      <c r="R149" s="647">
        <v>96.788179294719839</v>
      </c>
      <c r="S149" s="576">
        <v>91.587661574267926</v>
      </c>
      <c r="T149" s="576">
        <v>85.049896036042156</v>
      </c>
      <c r="U149" s="576">
        <v>92.578674339444532</v>
      </c>
      <c r="V149" s="576">
        <v>74.730477897468532</v>
      </c>
      <c r="W149" s="576">
        <v>71.076827875288501</v>
      </c>
      <c r="X149" s="576">
        <v>83.390587489057026</v>
      </c>
      <c r="Y149" s="662">
        <v>97.958243366614255</v>
      </c>
      <c r="Z149" s="662">
        <v>98.360760224959492</v>
      </c>
      <c r="AA149" s="662">
        <v>65.952160898430165</v>
      </c>
      <c r="AB149" s="662">
        <v>87.311206825098068</v>
      </c>
      <c r="AC149" s="662">
        <v>95.658706250411512</v>
      </c>
      <c r="AD149" s="662">
        <v>90.006071489735632</v>
      </c>
      <c r="AE149" s="662">
        <v>87.484604664371048</v>
      </c>
      <c r="AF149" s="662">
        <v>71.622312306413434</v>
      </c>
      <c r="AG149" s="662">
        <v>92.434902321096587</v>
      </c>
      <c r="AH149" s="873"/>
      <c r="AI149" s="873"/>
      <c r="AJ149" s="873"/>
      <c r="AK149" s="873"/>
      <c r="AL149" s="873"/>
      <c r="AM149" s="873"/>
      <c r="AN149" s="873"/>
      <c r="AO149" s="873"/>
      <c r="AP149" s="873"/>
      <c r="AQ149" s="873"/>
      <c r="AR149" s="873"/>
      <c r="AS149" s="873"/>
      <c r="AT149" s="873"/>
      <c r="AU149" s="873"/>
      <c r="AV149" s="873"/>
      <c r="AW149" s="873"/>
      <c r="AX149" s="873"/>
      <c r="AY149" s="873"/>
      <c r="AZ149" s="242"/>
      <c r="BA149" s="1180"/>
      <c r="BB149" s="176" t="s">
        <v>48</v>
      </c>
      <c r="BC149" s="680">
        <v>6579.8579796418253</v>
      </c>
      <c r="BD149" s="697">
        <v>4261.0741649440843</v>
      </c>
      <c r="BE149" s="697">
        <v>5036.7349614391687</v>
      </c>
      <c r="BF149" s="697">
        <v>5893.5752158672049</v>
      </c>
      <c r="BG149" s="715">
        <v>6358.4903217084002</v>
      </c>
      <c r="BH149" s="733">
        <v>2664.7465543161456</v>
      </c>
      <c r="BI149" s="697">
        <v>3188.260153103804</v>
      </c>
      <c r="BJ149" s="697">
        <v>3847.4320213915239</v>
      </c>
      <c r="BK149" s="697">
        <v>4425.3702293687975</v>
      </c>
      <c r="BL149" s="715">
        <v>4751.9675136395344</v>
      </c>
      <c r="BM149" s="733">
        <v>1550.0975235825856</v>
      </c>
      <c r="BN149" s="697">
        <v>1309.9234383056096</v>
      </c>
      <c r="BO149" s="697">
        <v>1799.219468361724</v>
      </c>
      <c r="BP149" s="697">
        <v>2132.6404976185113</v>
      </c>
      <c r="BQ149" s="715">
        <v>2460.0752439124485</v>
      </c>
      <c r="BR149" s="733">
        <v>1277.7999156594503</v>
      </c>
      <c r="BS149" s="697">
        <v>2776.29046859459</v>
      </c>
      <c r="BT149" s="697">
        <v>1245.2187958326626</v>
      </c>
      <c r="BU149" s="697">
        <v>1137.0085595938006</v>
      </c>
      <c r="BV149" s="697">
        <v>1647.7451470448054</v>
      </c>
      <c r="BW149" s="697">
        <v>963.71345318037038</v>
      </c>
      <c r="BX149" s="697">
        <v>2561.1944337118593</v>
      </c>
      <c r="BY149" s="751">
        <v>231.3197415303944</v>
      </c>
      <c r="BZ149" s="751">
        <v>4856.9660556922854</v>
      </c>
      <c r="CA149" s="751">
        <v>907.00315535787365</v>
      </c>
      <c r="CB149" s="751">
        <v>2216.6561249758352</v>
      </c>
      <c r="CC149" s="751">
        <v>1080.8517930808164</v>
      </c>
      <c r="CD149" s="751">
        <v>1421.8667074912771</v>
      </c>
      <c r="CE149" s="751">
        <v>1402.9893976645969</v>
      </c>
      <c r="CF149" s="751">
        <v>1916.7000582069695</v>
      </c>
      <c r="CG149" s="751">
        <v>2486.4088359830989</v>
      </c>
      <c r="CH149" s="916"/>
      <c r="CI149" s="916"/>
      <c r="CJ149" s="916"/>
      <c r="CK149" s="916"/>
      <c r="CL149" s="916"/>
      <c r="CM149" s="916"/>
      <c r="CN149" s="916"/>
      <c r="CO149" s="916"/>
      <c r="CP149" s="916"/>
      <c r="CQ149" s="916"/>
      <c r="CR149" s="916"/>
      <c r="CS149" s="916"/>
      <c r="CT149" s="916"/>
      <c r="CU149" s="916"/>
      <c r="CV149" s="916"/>
      <c r="CW149" s="916"/>
      <c r="CX149" s="916"/>
      <c r="CY149" s="916"/>
      <c r="CZ149" s="917"/>
    </row>
    <row r="150" s="133" customFormat="true" ht="15" customHeight="true" x14ac:dyDescent="0.2">
      <c r="A150" s="1179"/>
      <c r="B150" s="302" t="s">
        <v>110</v>
      </c>
      <c r="C150" s="557">
        <v>14.258665002219878</v>
      </c>
      <c r="D150" s="576">
        <v>23.299979767718586</v>
      </c>
      <c r="E150" s="576">
        <v>8.7347815502080159</v>
      </c>
      <c r="F150" s="576">
        <v>3.7611012170330111</v>
      </c>
      <c r="G150" s="596">
        <v>6.3494395280738063</v>
      </c>
      <c r="H150" s="614">
        <v>21.509143198393403</v>
      </c>
      <c r="I150" s="576">
        <v>6.9727048415829511</v>
      </c>
      <c r="J150" s="576">
        <v>3.0892858576417237</v>
      </c>
      <c r="K150" s="576">
        <v>1.292623352648012</v>
      </c>
      <c r="L150" s="633">
        <v>1.3224005844409665</v>
      </c>
      <c r="M150" s="647">
        <v>30.919252043466333</v>
      </c>
      <c r="N150" s="576">
        <v>31.410116322682196</v>
      </c>
      <c r="O150" s="576">
        <v>22.359659426882789</v>
      </c>
      <c r="P150" s="576">
        <v>14.006566720068067</v>
      </c>
      <c r="Q150" s="633">
        <v>5.441589830991397</v>
      </c>
      <c r="R150" s="647">
        <v>2.846086875446415</v>
      </c>
      <c r="S150" s="576">
        <v>6.9296302740136557</v>
      </c>
      <c r="T150" s="576">
        <v>14.500234279501518</v>
      </c>
      <c r="U150" s="576">
        <v>7.1752185785697771</v>
      </c>
      <c r="V150" s="576">
        <v>24.199174246653673</v>
      </c>
      <c r="W150" s="576">
        <v>28.189890175694941</v>
      </c>
      <c r="X150" s="576">
        <v>12.360120611827421</v>
      </c>
      <c r="Y150" s="662">
        <v>2.0417566333857344</v>
      </c>
      <c r="Z150" s="662">
        <v>1.5841670964151493</v>
      </c>
      <c r="AA150" s="662">
        <v>30.612195057807089</v>
      </c>
      <c r="AB150" s="662">
        <v>2.8716665674856796</v>
      </c>
      <c r="AC150" s="662">
        <v>3.0112747282603594</v>
      </c>
      <c r="AD150" s="662">
        <v>6.6826642828368348</v>
      </c>
      <c r="AE150" s="662">
        <v>10.980904946834256</v>
      </c>
      <c r="AF150" s="662">
        <v>26.350098587875809</v>
      </c>
      <c r="AG150" s="662">
        <v>7.2620506156367144</v>
      </c>
      <c r="AH150" s="873"/>
      <c r="AI150" s="873"/>
      <c r="AJ150" s="873"/>
      <c r="AK150" s="873"/>
      <c r="AL150" s="873"/>
      <c r="AM150" s="873"/>
      <c r="AN150" s="873"/>
      <c r="AO150" s="873"/>
      <c r="AP150" s="873"/>
      <c r="AQ150" s="873"/>
      <c r="AR150" s="873"/>
      <c r="AS150" s="873"/>
      <c r="AT150" s="873"/>
      <c r="AU150" s="873"/>
      <c r="AV150" s="873"/>
      <c r="AW150" s="873"/>
      <c r="AX150" s="873"/>
      <c r="AY150" s="873"/>
      <c r="AZ150" s="242"/>
      <c r="BA150" s="1180"/>
      <c r="BB150" s="176" t="s">
        <v>110</v>
      </c>
      <c r="BC150" s="680">
        <v>1129.8356072414997</v>
      </c>
      <c r="BD150" s="697">
        <v>1343.4243233913842</v>
      </c>
      <c r="BE150" s="697">
        <v>490.64634135677892</v>
      </c>
      <c r="BF150" s="697">
        <v>234.52772989100279</v>
      </c>
      <c r="BG150" s="715">
        <v>438.17095084817396</v>
      </c>
      <c r="BH150" s="733">
        <v>753.56241130770593</v>
      </c>
      <c r="BI150" s="697">
        <v>244.14257236470817</v>
      </c>
      <c r="BJ150" s="697">
        <v>124.36833845596232</v>
      </c>
      <c r="BK150" s="697">
        <v>58.955678662486633</v>
      </c>
      <c r="BL150" s="715">
        <v>64.441825958168508</v>
      </c>
      <c r="BM150" s="733">
        <v>717.94091508490692</v>
      </c>
      <c r="BN150" s="697">
        <v>632.28357905526093</v>
      </c>
      <c r="BO150" s="697">
        <v>539.93965154660316</v>
      </c>
      <c r="BP150" s="697">
        <v>353.94362483765491</v>
      </c>
      <c r="BQ150" s="715">
        <v>147.02635545538126</v>
      </c>
      <c r="BR150" s="733">
        <v>37.574108697003822</v>
      </c>
      <c r="BS150" s="697">
        <v>210.05740456675051</v>
      </c>
      <c r="BT150" s="697">
        <v>212.29848724518931</v>
      </c>
      <c r="BU150" s="697">
        <v>88.122723715804383</v>
      </c>
      <c r="BV150" s="697">
        <v>533.57175076711167</v>
      </c>
      <c r="BW150" s="697">
        <v>382.21987697117811</v>
      </c>
      <c r="BX150" s="697">
        <v>379.61924797776209</v>
      </c>
      <c r="BY150" s="751">
        <v>4.8214279928964423</v>
      </c>
      <c r="BZ150" s="751">
        <v>78.224749343494182</v>
      </c>
      <c r="CA150" s="751">
        <v>420.9923849594839</v>
      </c>
      <c r="CB150" s="751">
        <v>72.905844703954642</v>
      </c>
      <c r="CC150" s="751">
        <v>34.024521312038502</v>
      </c>
      <c r="CD150" s="751">
        <v>105.5690766615713</v>
      </c>
      <c r="CE150" s="751">
        <v>176.10062108956944</v>
      </c>
      <c r="CF150" s="751">
        <v>705.16063878348757</v>
      </c>
      <c r="CG150" s="751">
        <v>195.34208794154344</v>
      </c>
      <c r="CH150" s="916"/>
      <c r="CI150" s="916"/>
      <c r="CJ150" s="916"/>
      <c r="CK150" s="916"/>
      <c r="CL150" s="916"/>
      <c r="CM150" s="916"/>
      <c r="CN150" s="916"/>
      <c r="CO150" s="916"/>
      <c r="CP150" s="916"/>
      <c r="CQ150" s="916"/>
      <c r="CR150" s="916"/>
      <c r="CS150" s="916"/>
      <c r="CT150" s="916"/>
      <c r="CU150" s="916"/>
      <c r="CV150" s="916"/>
      <c r="CW150" s="916"/>
      <c r="CX150" s="916"/>
      <c r="CY150" s="916"/>
      <c r="CZ150" s="917"/>
    </row>
    <row r="151" s="133" customFormat="true" ht="15" customHeight="true" x14ac:dyDescent="0.2">
      <c r="A151" s="1179" t="s">
        <v>109</v>
      </c>
      <c r="B151" s="302" t="s">
        <v>49</v>
      </c>
      <c r="C151" s="557">
        <v>3.8395530836439513</v>
      </c>
      <c r="D151" s="576">
        <v>5.0433936888701423</v>
      </c>
      <c r="E151" s="576">
        <v>2.0386373951111212</v>
      </c>
      <c r="F151" s="576">
        <v>1.94534507186951</v>
      </c>
      <c r="G151" s="596">
        <v>1.9399603624861692</v>
      </c>
      <c r="H151" s="614">
        <v>4.7631667529262769</v>
      </c>
      <c r="I151" s="576">
        <v>2.6008439803581473</v>
      </c>
      <c r="J151" s="576">
        <v>1.5189428976475277</v>
      </c>
      <c r="K151" s="576">
        <v>1.6992886335816928</v>
      </c>
      <c r="L151" s="633">
        <v>1.2367102204537845</v>
      </c>
      <c r="M151" s="647">
        <v>4.5404203207278737</v>
      </c>
      <c r="N151" s="576">
        <v>5.409673041768178</v>
      </c>
      <c r="O151" s="576">
        <v>4.9318158013251105</v>
      </c>
      <c r="P151" s="576">
        <v>2.8794386845195077</v>
      </c>
      <c r="Q151" s="633">
        <v>3.8281606784085156</v>
      </c>
      <c r="R151" s="647">
        <v>0.36672847962515864</v>
      </c>
      <c r="S151" s="576">
        <v>1.5308597690509327</v>
      </c>
      <c r="T151" s="576">
        <v>3.4091885723879174</v>
      </c>
      <c r="U151" s="576">
        <v>0.34761679377712729</v>
      </c>
      <c r="V151" s="576">
        <v>2.5315981017821736</v>
      </c>
      <c r="W151" s="576">
        <v>1.4238277884734893</v>
      </c>
      <c r="X151" s="576">
        <v>5.1683620758955406</v>
      </c>
      <c r="Y151" s="662">
        <v>0</v>
      </c>
      <c r="Z151" s="662">
        <v>5.5312740356806063E-2</v>
      </c>
      <c r="AA151" s="662">
        <v>9.1922912824407472</v>
      </c>
      <c r="AB151" s="662">
        <v>9.9307532960954106</v>
      </c>
      <c r="AC151" s="662">
        <v>1.5067147025037986</v>
      </c>
      <c r="AD151" s="662">
        <v>3.8585781463316065</v>
      </c>
      <c r="AE151" s="662">
        <v>2.293764895983514</v>
      </c>
      <c r="AF151" s="662">
        <v>4.4572389836727986</v>
      </c>
      <c r="AG151" s="662">
        <v>0.3090530902094103</v>
      </c>
      <c r="AH151" s="873"/>
      <c r="AI151" s="873"/>
      <c r="AJ151" s="873"/>
      <c r="AK151" s="873"/>
      <c r="AL151" s="873"/>
      <c r="AM151" s="873"/>
      <c r="AN151" s="873"/>
      <c r="AO151" s="873"/>
      <c r="AP151" s="873"/>
      <c r="AQ151" s="873"/>
      <c r="AR151" s="873"/>
      <c r="AS151" s="873"/>
      <c r="AT151" s="873"/>
      <c r="AU151" s="873"/>
      <c r="AV151" s="873"/>
      <c r="AW151" s="873"/>
      <c r="AX151" s="873"/>
      <c r="AY151" s="873"/>
      <c r="AZ151" s="242"/>
      <c r="BA151" s="1180" t="s">
        <v>109</v>
      </c>
      <c r="BB151" s="176" t="s">
        <v>49</v>
      </c>
      <c r="BC151" s="680">
        <v>301.29498417410491</v>
      </c>
      <c r="BD151" s="697">
        <v>283.97718403297324</v>
      </c>
      <c r="BE151" s="697">
        <v>113.84322074453218</v>
      </c>
      <c r="BF151" s="697">
        <v>120.72527084158031</v>
      </c>
      <c r="BG151" s="715">
        <v>133.14329703900142</v>
      </c>
      <c r="BH151" s="733">
        <v>164.04515362171082</v>
      </c>
      <c r="BI151" s="697">
        <v>90.621731116051592</v>
      </c>
      <c r="BJ151" s="697">
        <v>61.100195046088238</v>
      </c>
      <c r="BK151" s="697">
        <v>77.352498687262639</v>
      </c>
      <c r="BL151" s="715">
        <v>60.15806897400833</v>
      </c>
      <c r="BM151" s="733">
        <v>102.52062686536166</v>
      </c>
      <c r="BN151" s="697">
        <v>104.68975222291886</v>
      </c>
      <c r="BO151" s="697">
        <v>117.44215597571112</v>
      </c>
      <c r="BP151" s="697">
        <v>71.633275126614606</v>
      </c>
      <c r="BQ151" s="715">
        <v>103.42049919646445</v>
      </c>
      <c r="BR151" s="733">
        <v>4.8284269868558738</v>
      </c>
      <c r="BS151" s="697">
        <v>45.803263339840299</v>
      </c>
      <c r="BT151" s="697">
        <v>48.985635788810477</v>
      </c>
      <c r="BU151" s="697">
        <v>4.2485553314954618</v>
      </c>
      <c r="BV151" s="697">
        <v>55.382537818945714</v>
      </c>
      <c r="BW151" s="697">
        <v>19.28146191596781</v>
      </c>
      <c r="BX151" s="697">
        <v>157.24549771701172</v>
      </c>
      <c r="BY151" s="751">
        <v>0</v>
      </c>
      <c r="BZ151" s="751">
        <v>2.7194394397491104</v>
      </c>
      <c r="CA151" s="751">
        <v>124.69985353857152</v>
      </c>
      <c r="CB151" s="751">
        <v>249.23712104431777</v>
      </c>
      <c r="CC151" s="751">
        <v>16.929280969180493</v>
      </c>
      <c r="CD151" s="751">
        <v>60.59249411409747</v>
      </c>
      <c r="CE151" s="751">
        <v>35.841385500103634</v>
      </c>
      <c r="CF151" s="751">
        <v>119.03733250914236</v>
      </c>
      <c r="CG151" s="751">
        <v>8.1516708181025699</v>
      </c>
      <c r="CH151" s="916"/>
      <c r="CI151" s="916"/>
      <c r="CJ151" s="916"/>
      <c r="CK151" s="916"/>
      <c r="CL151" s="916"/>
      <c r="CM151" s="916"/>
      <c r="CN151" s="916"/>
      <c r="CO151" s="916"/>
      <c r="CP151" s="916"/>
      <c r="CQ151" s="916"/>
      <c r="CR151" s="916"/>
      <c r="CS151" s="916"/>
      <c r="CT151" s="916"/>
      <c r="CU151" s="916"/>
      <c r="CV151" s="916"/>
      <c r="CW151" s="916"/>
      <c r="CX151" s="916"/>
      <c r="CY151" s="916"/>
      <c r="CZ151" s="917"/>
    </row>
    <row r="152" s="133" customFormat="true" ht="15" customHeight="true" x14ac:dyDescent="0.2">
      <c r="A152" s="1181"/>
      <c r="B152" s="303" t="s">
        <v>48</v>
      </c>
      <c r="C152" s="558">
        <v>96.160446916356008</v>
      </c>
      <c r="D152" s="577">
        <v>94.956606311129875</v>
      </c>
      <c r="E152" s="577">
        <v>97.961362604888919</v>
      </c>
      <c r="F152" s="577">
        <v>98.054654928130532</v>
      </c>
      <c r="G152" s="597">
        <v>98.060039637513853</v>
      </c>
      <c r="H152" s="615">
        <v>95.23683324707379</v>
      </c>
      <c r="I152" s="577">
        <v>97.399156019641879</v>
      </c>
      <c r="J152" s="577">
        <v>98.48105710235248</v>
      </c>
      <c r="K152" s="577">
        <v>98.300711366418341</v>
      </c>
      <c r="L152" s="634">
        <v>98.763289779546227</v>
      </c>
      <c r="M152" s="648">
        <v>95.459579679272181</v>
      </c>
      <c r="N152" s="577">
        <v>94.590326958231785</v>
      </c>
      <c r="O152" s="577">
        <v>95.068184198674857</v>
      </c>
      <c r="P152" s="577">
        <v>97.120561315480529</v>
      </c>
      <c r="Q152" s="634">
        <v>96.17183932159142</v>
      </c>
      <c r="R152" s="648">
        <v>99.633271520374848</v>
      </c>
      <c r="S152" s="577">
        <v>98.46914023094908</v>
      </c>
      <c r="T152" s="577">
        <v>96.590811427612067</v>
      </c>
      <c r="U152" s="577">
        <v>99.652383206222879</v>
      </c>
      <c r="V152" s="577">
        <v>97.46840189821782</v>
      </c>
      <c r="W152" s="577">
        <v>98.576172211526512</v>
      </c>
      <c r="X152" s="577">
        <v>94.831637924104427</v>
      </c>
      <c r="Y152" s="663">
        <v>100</v>
      </c>
      <c r="Z152" s="663">
        <v>99.944687259643189</v>
      </c>
      <c r="AA152" s="663">
        <v>90.807708717559208</v>
      </c>
      <c r="AB152" s="663">
        <v>90.069246703904554</v>
      </c>
      <c r="AC152" s="663">
        <v>98.493285297496186</v>
      </c>
      <c r="AD152" s="663">
        <v>96.14142185366839</v>
      </c>
      <c r="AE152" s="663">
        <v>97.7062351040165</v>
      </c>
      <c r="AF152" s="663">
        <v>95.542761016327205</v>
      </c>
      <c r="AG152" s="663">
        <v>99.690946909790583</v>
      </c>
      <c r="AH152" s="874"/>
      <c r="AI152" s="874"/>
      <c r="AJ152" s="874"/>
      <c r="AK152" s="874"/>
      <c r="AL152" s="874"/>
      <c r="AM152" s="874"/>
      <c r="AN152" s="874"/>
      <c r="AO152" s="874"/>
      <c r="AP152" s="874"/>
      <c r="AQ152" s="874"/>
      <c r="AR152" s="874"/>
      <c r="AS152" s="874"/>
      <c r="AT152" s="874"/>
      <c r="AU152" s="874"/>
      <c r="AV152" s="874"/>
      <c r="AW152" s="874"/>
      <c r="AX152" s="874"/>
      <c r="AY152" s="874"/>
      <c r="AZ152" s="242"/>
      <c r="BA152" s="1182"/>
      <c r="BB152" s="268" t="s">
        <v>48</v>
      </c>
      <c r="BC152" s="681">
        <v>7545.8418468697564</v>
      </c>
      <c r="BD152" s="698">
        <v>5346.699331656444</v>
      </c>
      <c r="BE152" s="698">
        <v>5470.4367997015206</v>
      </c>
      <c r="BF152" s="698">
        <v>6085.1285176362298</v>
      </c>
      <c r="BG152" s="716">
        <v>6730.0534781966935</v>
      </c>
      <c r="BH152" s="734">
        <v>3279.9903406411959</v>
      </c>
      <c r="BI152" s="698">
        <v>3393.6984280490751</v>
      </c>
      <c r="BJ152" s="698">
        <v>3961.4470080592791</v>
      </c>
      <c r="BK152" s="698">
        <v>4474.6992927863348</v>
      </c>
      <c r="BL152" s="716">
        <v>4804.2044938205818</v>
      </c>
      <c r="BM152" s="734">
        <v>2155.4339153019296</v>
      </c>
      <c r="BN152" s="698">
        <v>1830.542773192341</v>
      </c>
      <c r="BO152" s="698">
        <v>2263.8745984772027</v>
      </c>
      <c r="BP152" s="698">
        <v>2416.1180880724282</v>
      </c>
      <c r="BQ152" s="716">
        <v>2598.1510356603085</v>
      </c>
      <c r="BR152" s="734">
        <v>1311.7933395558236</v>
      </c>
      <c r="BS152" s="698">
        <v>2946.1927552266652</v>
      </c>
      <c r="BT152" s="698">
        <v>1387.8851840174163</v>
      </c>
      <c r="BU152" s="698">
        <v>1217.9465191157424</v>
      </c>
      <c r="BV152" s="698">
        <v>2132.2687240443797</v>
      </c>
      <c r="BW152" s="698">
        <v>1334.9175551322808</v>
      </c>
      <c r="BX152" s="698">
        <v>2885.2173833257252</v>
      </c>
      <c r="BY152" s="752">
        <v>231.58946211410503</v>
      </c>
      <c r="BZ152" s="752">
        <v>4913.7598783572248</v>
      </c>
      <c r="CA152" s="752">
        <v>1231.870012527085</v>
      </c>
      <c r="CB152" s="752">
        <v>2260.5132837141327</v>
      </c>
      <c r="CC152" s="752">
        <v>1106.6597396362524</v>
      </c>
      <c r="CD152" s="752">
        <v>1509.739680490256</v>
      </c>
      <c r="CE152" s="752">
        <v>1526.7156822649288</v>
      </c>
      <c r="CF152" s="752">
        <v>2551.6144531632222</v>
      </c>
      <c r="CG152" s="752">
        <v>2629.4763213754404</v>
      </c>
      <c r="CH152" s="918"/>
      <c r="CI152" s="918"/>
      <c r="CJ152" s="918"/>
      <c r="CK152" s="918"/>
      <c r="CL152" s="918"/>
      <c r="CM152" s="918"/>
      <c r="CN152" s="918"/>
      <c r="CO152" s="918"/>
      <c r="CP152" s="918"/>
      <c r="CQ152" s="918"/>
      <c r="CR152" s="918"/>
      <c r="CS152" s="918"/>
      <c r="CT152" s="918"/>
      <c r="CU152" s="918"/>
      <c r="CV152" s="918"/>
      <c r="CW152" s="918"/>
      <c r="CX152" s="918"/>
      <c r="CY152" s="918"/>
      <c r="CZ152" s="919"/>
    </row>
    <row r="153" s="133" customFormat="true" ht="15" customHeight="true" x14ac:dyDescent="0.2">
      <c r="A153" s="1123" t="s">
        <v>189</v>
      </c>
      <c r="B153" s="302" t="s">
        <v>190</v>
      </c>
      <c r="C153" s="761">
        <v>38.525315910734399</v>
      </c>
      <c r="D153" s="762">
        <v>30.925127282019183</v>
      </c>
      <c r="E153" s="762">
        <v>61.489629235494746</v>
      </c>
      <c r="F153" s="762">
        <v>77.942582016878987</v>
      </c>
      <c r="G153" s="763">
        <v>76.06459916347734</v>
      </c>
      <c r="H153" s="764">
        <v>36.328412003146752</v>
      </c>
      <c r="I153" s="762">
        <v>64.945300235013704</v>
      </c>
      <c r="J153" s="762">
        <v>74.768688121693401</v>
      </c>
      <c r="K153" s="762">
        <v>85.559363830013126</v>
      </c>
      <c r="L153" s="765">
        <v>88.425564857792395</v>
      </c>
      <c r="M153" s="766">
        <v>16.221965337255853</v>
      </c>
      <c r="N153" s="762">
        <v>16.789926316005989</v>
      </c>
      <c r="O153" s="762">
        <v>21.046938972885872</v>
      </c>
      <c r="P153" s="762">
        <v>39.179516673466793</v>
      </c>
      <c r="Q153" s="765">
        <v>52.481662070803559</v>
      </c>
      <c r="R153" s="766">
        <v>84.514539272099441</v>
      </c>
      <c r="S153" s="762">
        <v>29.467570366171731</v>
      </c>
      <c r="T153" s="762">
        <v>62.458450763267749</v>
      </c>
      <c r="U153" s="762">
        <v>54.582506098043069</v>
      </c>
      <c r="V153" s="762">
        <v>24.969697363708434</v>
      </c>
      <c r="W153" s="762">
        <v>56.807050409923718</v>
      </c>
      <c r="X153" s="762">
        <v>53.035054820276471</v>
      </c>
      <c r="Y153" s="767">
        <v>92.469701317065258</v>
      </c>
      <c r="Z153" s="767">
        <v>97.752039852592276</v>
      </c>
      <c r="AA153" s="767">
        <v>33.636587741681296</v>
      </c>
      <c r="AB153" s="767">
        <v>35.742952327825286</v>
      </c>
      <c r="AC153" s="767">
        <v>41.559638683458907</v>
      </c>
      <c r="AD153" s="767">
        <v>79.704009972760986</v>
      </c>
      <c r="AE153" s="767">
        <v>47.754324059514431</v>
      </c>
      <c r="AF153" s="767">
        <v>43.398234076077479</v>
      </c>
      <c r="AG153" s="767">
        <v>66.336236910226532</v>
      </c>
      <c r="AH153" s="873"/>
      <c r="AI153" s="873"/>
      <c r="AJ153" s="873"/>
      <c r="AK153" s="873"/>
      <c r="AL153" s="873"/>
      <c r="AM153" s="873"/>
      <c r="AN153" s="873"/>
      <c r="AO153" s="873"/>
      <c r="AP153" s="873"/>
      <c r="AQ153" s="873"/>
      <c r="AR153" s="873"/>
      <c r="AS153" s="873"/>
      <c r="AT153" s="873"/>
      <c r="AU153" s="873"/>
      <c r="AV153" s="873"/>
      <c r="AW153" s="873"/>
      <c r="AX153" s="873"/>
      <c r="AY153" s="873"/>
      <c r="AZ153" s="242"/>
      <c r="BA153" s="1100" t="s">
        <v>189</v>
      </c>
      <c r="BB153" s="267" t="s">
        <v>190</v>
      </c>
      <c r="BC153" s="513">
        <v>3052.6892727614127</v>
      </c>
      <c r="BD153" s="445">
        <v>1783.0731446470686</v>
      </c>
      <c r="BE153" s="445">
        <v>3453.968647339766</v>
      </c>
      <c r="BF153" s="445">
        <v>4860.1980556859571</v>
      </c>
      <c r="BG153" s="514">
        <v>5249.171614908978</v>
      </c>
      <c r="BH153" s="525">
        <v>1272.7483143129509</v>
      </c>
      <c r="BI153" s="445">
        <v>2273.9973973679494</v>
      </c>
      <c r="BJ153" s="445">
        <v>3010.0346613199299</v>
      </c>
      <c r="BK153" s="445">
        <v>3902.3048362817249</v>
      </c>
      <c r="BL153" s="514">
        <v>4309.0610574915227</v>
      </c>
      <c r="BM153" s="525">
        <v>376.67187493192148</v>
      </c>
      <c r="BN153" s="445">
        <v>337.98011424402927</v>
      </c>
      <c r="BO153" s="445">
        <v>508.2401604686209</v>
      </c>
      <c r="BP153" s="445">
        <v>990.05990746651639</v>
      </c>
      <c r="BQ153" s="514">
        <v>1418.002411458006</v>
      </c>
      <c r="BR153" s="525">
        <v>1115.7630192117622</v>
      </c>
      <c r="BS153" s="445">
        <v>893.24842816194462</v>
      </c>
      <c r="BT153" s="445">
        <v>914.45657753715443</v>
      </c>
      <c r="BU153" s="445">
        <v>670.35715385172523</v>
      </c>
      <c r="BV153" s="445">
        <v>550.5611473631667</v>
      </c>
      <c r="BW153" s="445">
        <v>770.23300493370198</v>
      </c>
      <c r="BX153" s="445">
        <v>1628.8779260023821</v>
      </c>
      <c r="BY153" s="446">
        <v>218.35903414481177</v>
      </c>
      <c r="BZ153" s="446">
        <v>4826.9079900649549</v>
      </c>
      <c r="CA153" s="446">
        <v>462.58516478575439</v>
      </c>
      <c r="CB153" s="446">
        <v>907.44174869678</v>
      </c>
      <c r="CC153" s="446">
        <v>469.58412622911857</v>
      </c>
      <c r="CD153" s="446">
        <v>1259.1203721933987</v>
      </c>
      <c r="CE153" s="446">
        <v>765.83543590526199</v>
      </c>
      <c r="CF153" s="446">
        <v>1161.3894483583838</v>
      </c>
      <c r="CG153" s="446">
        <v>1784.380157902878</v>
      </c>
      <c r="CH153" s="920"/>
      <c r="CI153" s="920"/>
      <c r="CJ153" s="920"/>
      <c r="CK153" s="920"/>
      <c r="CL153" s="920"/>
      <c r="CM153" s="920"/>
      <c r="CN153" s="920"/>
      <c r="CO153" s="920"/>
      <c r="CP153" s="920"/>
      <c r="CQ153" s="920"/>
      <c r="CR153" s="920"/>
      <c r="CS153" s="920"/>
      <c r="CT153" s="920"/>
      <c r="CU153" s="920"/>
      <c r="CV153" s="920"/>
      <c r="CW153" s="920"/>
      <c r="CX153" s="920"/>
      <c r="CY153" s="920"/>
      <c r="CZ153" s="920"/>
    </row>
    <row r="154" s="133" customFormat="true" ht="15" customHeight="true" x14ac:dyDescent="0.2">
      <c r="A154" s="1123"/>
      <c r="B154" s="302" t="s">
        <v>191</v>
      </c>
      <c r="C154" s="373">
        <v>22.827748617602548</v>
      </c>
      <c r="D154" s="374">
        <v>14.589168673608711</v>
      </c>
      <c r="E154" s="374">
        <v>13.466725579657163</v>
      </c>
      <c r="F154" s="374">
        <v>10.633819776280303</v>
      </c>
      <c r="G154" s="375">
        <v>8.9353535389603991</v>
      </c>
      <c r="H154" s="376">
        <v>14.059275152989864</v>
      </c>
      <c r="I154" s="374">
        <v>16.078677268845158</v>
      </c>
      <c r="J154" s="374">
        <v>13.181302594937669</v>
      </c>
      <c r="K154" s="374">
        <v>9.9323235077457177</v>
      </c>
      <c r="L154" s="377">
        <v>9.2213343413611408</v>
      </c>
      <c r="M154" s="378">
        <v>5.6563847574506605</v>
      </c>
      <c r="N154" s="374">
        <v>11.953104550685373</v>
      </c>
      <c r="O154" s="374">
        <v>16.826041214577224</v>
      </c>
      <c r="P154" s="374">
        <v>22.683275421299481</v>
      </c>
      <c r="Q154" s="377">
        <v>31.316284130258381</v>
      </c>
      <c r="R154" s="378">
        <v>12.153403018473133</v>
      </c>
      <c r="S154" s="374">
        <v>21.677395244313434</v>
      </c>
      <c r="T154" s="374">
        <v>12.55176508455394</v>
      </c>
      <c r="U154" s="374">
        <v>32.383167641648683</v>
      </c>
      <c r="V154" s="374">
        <v>17.273246106566344</v>
      </c>
      <c r="W154" s="374">
        <v>6.3948753704436161</v>
      </c>
      <c r="X154" s="374">
        <v>0.19824898970078483</v>
      </c>
      <c r="Y154" s="379">
        <v>0.22844011847246967</v>
      </c>
      <c r="Z154" s="379">
        <v>0.26057730218511099</v>
      </c>
      <c r="AA154" s="379">
        <v>12.117899170787426</v>
      </c>
      <c r="AB154" s="379">
        <v>52.264311011734591</v>
      </c>
      <c r="AC154" s="379">
        <v>50.213886159367071</v>
      </c>
      <c r="AD154" s="379">
        <v>6.0213571238995085</v>
      </c>
      <c r="AE154" s="379">
        <v>2.2204761688976804</v>
      </c>
      <c r="AF154" s="379">
        <v>8.3613316690260895</v>
      </c>
      <c r="AG154" s="379">
        <v>14.300508085445568</v>
      </c>
      <c r="AH154" s="875"/>
      <c r="AI154" s="875"/>
      <c r="AJ154" s="875"/>
      <c r="AK154" s="875"/>
      <c r="AL154" s="875"/>
      <c r="AM154" s="875"/>
      <c r="AN154" s="875"/>
      <c r="AO154" s="875"/>
      <c r="AP154" s="875"/>
      <c r="AQ154" s="875"/>
      <c r="AR154" s="875"/>
      <c r="AS154" s="875"/>
      <c r="AT154" s="875"/>
      <c r="AU154" s="875"/>
      <c r="AV154" s="875"/>
      <c r="AW154" s="875"/>
      <c r="AX154" s="875"/>
      <c r="AY154" s="875"/>
      <c r="AZ154" s="242"/>
      <c r="BA154" s="1100"/>
      <c r="BB154" s="176" t="s">
        <v>191</v>
      </c>
      <c r="BC154" s="515">
        <v>1808.8371679473416</v>
      </c>
      <c r="BD154" s="447">
        <v>841.17858683036252</v>
      </c>
      <c r="BE154" s="447">
        <v>756.44703851319343</v>
      </c>
      <c r="BF154" s="447">
        <v>663.08388641782767</v>
      </c>
      <c r="BG154" s="516">
        <v>616.62330021727291</v>
      </c>
      <c r="BH154" s="526">
        <v>492.55989361384252</v>
      </c>
      <c r="BI154" s="447">
        <v>562.97946318155766</v>
      </c>
      <c r="BJ154" s="447">
        <v>530.65231835460099</v>
      </c>
      <c r="BK154" s="447">
        <v>453.00657139989909</v>
      </c>
      <c r="BL154" s="516">
        <v>449.36430739652673</v>
      </c>
      <c r="BM154" s="526">
        <v>131.34050083512875</v>
      </c>
      <c r="BN154" s="447">
        <v>240.61520971418346</v>
      </c>
      <c r="BO154" s="447">
        <v>406.31418649359</v>
      </c>
      <c r="BP154" s="447">
        <v>573.20261890464235</v>
      </c>
      <c r="BQ154" s="516">
        <v>846.13491003202432</v>
      </c>
      <c r="BR154" s="526">
        <v>160.44952457151427</v>
      </c>
      <c r="BS154" s="447">
        <v>657.10538697336676</v>
      </c>
      <c r="BT154" s="447">
        <v>183.770874893712</v>
      </c>
      <c r="BU154" s="447">
        <v>397.71512238675314</v>
      </c>
      <c r="BV154" s="447">
        <v>380.86077122182309</v>
      </c>
      <c r="BW154" s="447">
        <v>86.706562604645555</v>
      </c>
      <c r="BX154" s="447">
        <v>6.0888671515508879</v>
      </c>
      <c r="BY154" s="448">
        <v>0.53944116742128101</v>
      </c>
      <c r="BZ154" s="448">
        <v>12.86707329937655</v>
      </c>
      <c r="CA154" s="448">
        <v>166.65068489779188</v>
      </c>
      <c r="CB154" s="448">
        <v>1326.8858527391376</v>
      </c>
      <c r="CC154" s="448">
        <v>567.36883677720039</v>
      </c>
      <c r="CD154" s="448">
        <v>95.122107727638237</v>
      </c>
      <c r="CE154" s="448">
        <v>35.60974567676233</v>
      </c>
      <c r="CF154" s="448">
        <v>223.75938978550704</v>
      </c>
      <c r="CG154" s="448">
        <v>384.66973805179634</v>
      </c>
      <c r="CH154" s="920"/>
      <c r="CI154" s="920"/>
      <c r="CJ154" s="920"/>
      <c r="CK154" s="920"/>
      <c r="CL154" s="920"/>
      <c r="CM154" s="920"/>
      <c r="CN154" s="920"/>
      <c r="CO154" s="920"/>
      <c r="CP154" s="920"/>
      <c r="CQ154" s="920"/>
      <c r="CR154" s="920"/>
      <c r="CS154" s="920"/>
      <c r="CT154" s="920"/>
      <c r="CU154" s="920"/>
      <c r="CV154" s="920"/>
      <c r="CW154" s="920"/>
      <c r="CX154" s="920"/>
      <c r="CY154" s="920"/>
      <c r="CZ154" s="920"/>
    </row>
    <row r="155" s="133" customFormat="true" ht="15" customHeight="true" x14ac:dyDescent="0.2">
      <c r="A155" s="1123"/>
      <c r="B155" s="302" t="s">
        <v>192</v>
      </c>
      <c r="C155" s="373">
        <v>4.2424703934935932</v>
      </c>
      <c r="D155" s="374">
        <v>4.7116899213397865</v>
      </c>
      <c r="E155" s="374">
        <v>4.1898765273130021</v>
      </c>
      <c r="F155" s="374">
        <v>3.7781060071036614</v>
      </c>
      <c r="G155" s="375">
        <v>1.3734916682410392</v>
      </c>
      <c r="H155" s="376">
        <v>4.9037567782744071</v>
      </c>
      <c r="I155" s="374">
        <v>3.3729341753435977</v>
      </c>
      <c r="J155" s="374">
        <v>4.9587653879200788</v>
      </c>
      <c r="K155" s="374">
        <v>1.7938987408227414</v>
      </c>
      <c r="L155" s="377">
        <v>0.85104616018256241</v>
      </c>
      <c r="M155" s="378">
        <v>6.0703118579912472</v>
      </c>
      <c r="N155" s="374">
        <v>5.3927765768866704</v>
      </c>
      <c r="O155" s="374">
        <v>4.7578351957596787</v>
      </c>
      <c r="P155" s="374">
        <v>3.4726791970858093</v>
      </c>
      <c r="Q155" s="377">
        <v>4.0186890054734903</v>
      </c>
      <c r="R155" s="378">
        <v>0.14940777168447983</v>
      </c>
      <c r="S155" s="374">
        <v>0.918742026129033</v>
      </c>
      <c r="T155" s="374">
        <v>0.20356496206046995</v>
      </c>
      <c r="U155" s="374">
        <v>1.7481535198134682E-2</v>
      </c>
      <c r="V155" s="374">
        <v>1.0381138737539053</v>
      </c>
      <c r="W155" s="374">
        <v>2.9236284254530518</v>
      </c>
      <c r="X155" s="374">
        <v>6.5243338662110277</v>
      </c>
      <c r="Y155" s="379">
        <v>0</v>
      </c>
      <c r="Z155" s="379">
        <v>0.16902700505075263</v>
      </c>
      <c r="AA155" s="379">
        <v>3.5767031076294109</v>
      </c>
      <c r="AB155" s="379">
        <v>8.3622332043007805</v>
      </c>
      <c r="AC155" s="379">
        <v>2.7231695912523937</v>
      </c>
      <c r="AD155" s="379">
        <v>6.4403481696820655E-2</v>
      </c>
      <c r="AE155" s="379">
        <v>13.153087759824036</v>
      </c>
      <c r="AF155" s="379">
        <v>10.713424000869173</v>
      </c>
      <c r="AG155" s="379">
        <v>2.9132452148887342</v>
      </c>
      <c r="AH155" s="875"/>
      <c r="AI155" s="875"/>
      <c r="AJ155" s="875"/>
      <c r="AK155" s="875"/>
      <c r="AL155" s="875"/>
      <c r="AM155" s="875"/>
      <c r="AN155" s="875"/>
      <c r="AO155" s="875"/>
      <c r="AP155" s="875"/>
      <c r="AQ155" s="875"/>
      <c r="AR155" s="875"/>
      <c r="AS155" s="875"/>
      <c r="AT155" s="875"/>
      <c r="AU155" s="875"/>
      <c r="AV155" s="875"/>
      <c r="AW155" s="875"/>
      <c r="AX155" s="875"/>
      <c r="AY155" s="875"/>
      <c r="AZ155" s="242"/>
      <c r="BA155" s="1100"/>
      <c r="BB155" s="176" t="s">
        <v>192</v>
      </c>
      <c r="BC155" s="515">
        <v>336.16710347642424</v>
      </c>
      <c r="BD155" s="447">
        <v>271.66542236125247</v>
      </c>
      <c r="BE155" s="447">
        <v>235.35191773786417</v>
      </c>
      <c r="BF155" s="447">
        <v>235.58808285212004</v>
      </c>
      <c r="BG155" s="516">
        <v>94.783822665650746</v>
      </c>
      <c r="BH155" s="526">
        <v>171.80074297794366</v>
      </c>
      <c r="BI155" s="447">
        <v>118.10005509974735</v>
      </c>
      <c r="BJ155" s="447">
        <v>199.62976574765335</v>
      </c>
      <c r="BK155" s="447">
        <v>81.818510782996867</v>
      </c>
      <c r="BL155" s="516">
        <v>41.472280927671157</v>
      </c>
      <c r="BM155" s="526">
        <v>140.95183298904962</v>
      </c>
      <c r="BN155" s="447">
        <v>108.55623838033954</v>
      </c>
      <c r="BO155" s="447">
        <v>114.89190549235427</v>
      </c>
      <c r="BP155" s="447">
        <v>87.754029055087045</v>
      </c>
      <c r="BQ155" s="516">
        <v>108.58098764046889</v>
      </c>
      <c r="BR155" s="526">
        <v>1.9724850642759202</v>
      </c>
      <c r="BS155" s="447">
        <v>27.84976367336305</v>
      </c>
      <c r="BT155" s="447">
        <v>2.9804024313355999</v>
      </c>
      <c r="BU155" s="447">
        <v>0.21470014878632468</v>
      </c>
      <c r="BV155" s="447">
        <v>22.889551166858329</v>
      </c>
      <c r="BW155" s="447">
        <v>39.6407680243315</v>
      </c>
      <c r="BX155" s="447">
        <v>200.38337760853705</v>
      </c>
      <c r="BY155" s="448">
        <v>0</v>
      </c>
      <c r="BZ155" s="448">
        <v>8.3464017983312822</v>
      </c>
      <c r="CA155" s="448">
        <v>49.188395955581278</v>
      </c>
      <c r="CB155" s="448">
        <v>212.30030055501769</v>
      </c>
      <c r="CC155" s="448">
        <v>30.769209107463144</v>
      </c>
      <c r="CD155" s="448">
        <v>1.0174109918982099</v>
      </c>
      <c r="CE155" s="448">
        <v>210.9358868841129</v>
      </c>
      <c r="CF155" s="448">
        <v>286.70423705690843</v>
      </c>
      <c r="CG155" s="448">
        <v>78.363458626510919</v>
      </c>
      <c r="CH155" s="920"/>
      <c r="CI155" s="920"/>
      <c r="CJ155" s="920"/>
      <c r="CK155" s="920"/>
      <c r="CL155" s="920"/>
      <c r="CM155" s="920"/>
      <c r="CN155" s="920"/>
      <c r="CO155" s="920"/>
      <c r="CP155" s="920"/>
      <c r="CQ155" s="920"/>
      <c r="CR155" s="920"/>
      <c r="CS155" s="920"/>
      <c r="CT155" s="920"/>
      <c r="CU155" s="920"/>
      <c r="CV155" s="920"/>
      <c r="CW155" s="920"/>
      <c r="CX155" s="920"/>
      <c r="CY155" s="920"/>
      <c r="CZ155" s="920"/>
    </row>
    <row r="156" s="133" customFormat="true" ht="15" customHeight="true" x14ac:dyDescent="0.2">
      <c r="A156" s="1123"/>
      <c r="B156" s="302" t="s">
        <v>193</v>
      </c>
      <c r="C156" s="373">
        <v>1.4012694792773206</v>
      </c>
      <c r="D156" s="374">
        <v>2.3115459264897837</v>
      </c>
      <c r="E156" s="374">
        <v>1.7958252344493035</v>
      </c>
      <c r="F156" s="374">
        <v>1.7055323282359769</v>
      </c>
      <c r="G156" s="375">
        <v>1.097009197784848</v>
      </c>
      <c r="H156" s="376">
        <v>2.3778086982369633</v>
      </c>
      <c r="I156" s="374">
        <v>2.0930880632526545</v>
      </c>
      <c r="J156" s="374">
        <v>2.0728804154604661</v>
      </c>
      <c r="K156" s="374">
        <v>1.0514264749418099</v>
      </c>
      <c r="L156" s="377">
        <v>1.1432203754254302</v>
      </c>
      <c r="M156" s="378">
        <v>1.3818535524147784</v>
      </c>
      <c r="N156" s="374">
        <v>1.3600715563745698</v>
      </c>
      <c r="O156" s="374">
        <v>1.2978306207141288</v>
      </c>
      <c r="P156" s="374">
        <v>1.0130240535852009</v>
      </c>
      <c r="Q156" s="377">
        <v>2.4845613983691606</v>
      </c>
      <c r="R156" s="378">
        <v>2.3767632637078018</v>
      </c>
      <c r="S156" s="374">
        <v>1.1879899991700047</v>
      </c>
      <c r="T156" s="374">
        <v>0.96073373428703945</v>
      </c>
      <c r="U156" s="374">
        <v>3.6028122588114839</v>
      </c>
      <c r="V156" s="374">
        <v>0.43087891727122973</v>
      </c>
      <c r="W156" s="374">
        <v>2.2151712757620396</v>
      </c>
      <c r="X156" s="374">
        <v>0.51587572721945796</v>
      </c>
      <c r="Y156" s="379">
        <v>0.11422005923623484</v>
      </c>
      <c r="Z156" s="379">
        <v>1.1501590724229773</v>
      </c>
      <c r="AA156" s="379">
        <v>4.2619307502662922</v>
      </c>
      <c r="AB156" s="379">
        <v>0.89935306480591681</v>
      </c>
      <c r="AC156" s="379">
        <v>1.169266458492024</v>
      </c>
      <c r="AD156" s="379">
        <v>7.9562204161250621E-2</v>
      </c>
      <c r="AE156" s="379">
        <v>3.4780450426948835</v>
      </c>
      <c r="AF156" s="379">
        <v>1.5756019979894829</v>
      </c>
      <c r="AG156" s="379">
        <v>3.540616203763606</v>
      </c>
      <c r="AH156" s="875"/>
      <c r="AI156" s="875"/>
      <c r="AJ156" s="875"/>
      <c r="AK156" s="875"/>
      <c r="AL156" s="875"/>
      <c r="AM156" s="875"/>
      <c r="AN156" s="875"/>
      <c r="AO156" s="875"/>
      <c r="AP156" s="875"/>
      <c r="AQ156" s="875"/>
      <c r="AR156" s="875"/>
      <c r="AS156" s="875"/>
      <c r="AT156" s="875"/>
      <c r="AU156" s="875"/>
      <c r="AV156" s="875"/>
      <c r="AW156" s="875"/>
      <c r="AX156" s="875"/>
      <c r="AY156" s="875"/>
      <c r="AZ156" s="242"/>
      <c r="BA156" s="1100"/>
      <c r="BB156" s="176" t="s">
        <v>193</v>
      </c>
      <c r="BC156" s="515">
        <v>111.03452902370512</v>
      </c>
      <c r="BD156" s="447">
        <v>133.27852870434967</v>
      </c>
      <c r="BE156" s="447">
        <v>100.87431218903775</v>
      </c>
      <c r="BF156" s="447">
        <v>106.35040168167576</v>
      </c>
      <c r="BG156" s="516">
        <v>75.703935939114274</v>
      </c>
      <c r="BH156" s="526">
        <v>83.305375753215571</v>
      </c>
      <c r="BI156" s="447">
        <v>73.287471011372617</v>
      </c>
      <c r="BJ156" s="447">
        <v>83.449931462645878</v>
      </c>
      <c r="BK156" s="447">
        <v>47.95485186532904</v>
      </c>
      <c r="BL156" s="516">
        <v>55.710205615298861</v>
      </c>
      <c r="BM156" s="526">
        <v>32.086455472445287</v>
      </c>
      <c r="BN156" s="447">
        <v>27.378151121801974</v>
      </c>
      <c r="BO156" s="447">
        <v>31.339932319022424</v>
      </c>
      <c r="BP156" s="447">
        <v>25.598950316636792</v>
      </c>
      <c r="BQ156" s="516">
        <v>67.130382600114217</v>
      </c>
      <c r="BR156" s="526">
        <v>31.378086870097682</v>
      </c>
      <c r="BS156" s="447">
        <v>36.011458910400087</v>
      </c>
      <c r="BT156" s="447">
        <v>14.066139519062439</v>
      </c>
      <c r="BU156" s="447">
        <v>44.248077714510842</v>
      </c>
      <c r="BV156" s="447">
        <v>9.5005232787577185</v>
      </c>
      <c r="BW156" s="447">
        <v>30.034969530383492</v>
      </c>
      <c r="BX156" s="447">
        <v>15.844210729597219</v>
      </c>
      <c r="BY156" s="448">
        <v>0.2697205837106405</v>
      </c>
      <c r="BZ156" s="448">
        <v>56.793822664938901</v>
      </c>
      <c r="CA156" s="448">
        <v>58.611948202295942</v>
      </c>
      <c r="CB156" s="448">
        <v>22.832767431692016</v>
      </c>
      <c r="CC156" s="448">
        <v>13.211591477539175</v>
      </c>
      <c r="CD156" s="448">
        <v>1.2568802015140421</v>
      </c>
      <c r="CE156" s="448">
        <v>55.777360350673462</v>
      </c>
      <c r="CF156" s="448">
        <v>42.165022937789679</v>
      </c>
      <c r="CG156" s="448">
        <v>95.2391271349193</v>
      </c>
      <c r="CH156" s="920"/>
      <c r="CI156" s="920"/>
      <c r="CJ156" s="920"/>
      <c r="CK156" s="920"/>
      <c r="CL156" s="920"/>
      <c r="CM156" s="920"/>
      <c r="CN156" s="920"/>
      <c r="CO156" s="920"/>
      <c r="CP156" s="920"/>
      <c r="CQ156" s="920"/>
      <c r="CR156" s="920"/>
      <c r="CS156" s="920"/>
      <c r="CT156" s="920"/>
      <c r="CU156" s="920"/>
      <c r="CV156" s="920"/>
      <c r="CW156" s="920"/>
      <c r="CX156" s="920"/>
      <c r="CY156" s="920"/>
      <c r="CZ156" s="920"/>
    </row>
    <row r="157" s="133" customFormat="true" ht="15" customHeight="true" x14ac:dyDescent="0.2">
      <c r="A157" s="1123"/>
      <c r="B157" s="302" t="s">
        <v>194</v>
      </c>
      <c r="C157" s="373">
        <v>0.48063003536773369</v>
      </c>
      <c r="D157" s="374">
        <v>0.76951753788396304</v>
      </c>
      <c r="E157" s="374">
        <v>0.47587042252401313</v>
      </c>
      <c r="F157" s="374">
        <v>0.69515079124867363</v>
      </c>
      <c r="G157" s="375">
        <v>0.16360325457050851</v>
      </c>
      <c r="H157" s="376">
        <v>0.64049526683383562</v>
      </c>
      <c r="I157" s="374">
        <v>0.26398941557668038</v>
      </c>
      <c r="J157" s="374">
        <v>1.0777598553203909</v>
      </c>
      <c r="K157" s="374">
        <v>0.28562526953376505</v>
      </c>
      <c r="L157" s="377">
        <v>0.12620368850781233</v>
      </c>
      <c r="M157" s="378">
        <v>0.51274186823548384</v>
      </c>
      <c r="N157" s="374">
        <v>1.1345680292282954</v>
      </c>
      <c r="O157" s="374">
        <v>0.14163926705742103</v>
      </c>
      <c r="P157" s="374">
        <v>0.38671702378070677</v>
      </c>
      <c r="Q157" s="377">
        <v>0.80073214937619741</v>
      </c>
      <c r="R157" s="378">
        <v>7.8615627030963198E-2</v>
      </c>
      <c r="S157" s="374">
        <v>0.85981171794200906</v>
      </c>
      <c r="T157" s="374">
        <v>0.35618117728263143</v>
      </c>
      <c r="U157" s="374">
        <v>1.6643774661035678E-2</v>
      </c>
      <c r="V157" s="374">
        <v>0.89978489321913147</v>
      </c>
      <c r="W157" s="374">
        <v>2.2039727532738982</v>
      </c>
      <c r="X157" s="374">
        <v>0.46726470565659994</v>
      </c>
      <c r="Y157" s="379">
        <v>0.2137020463129555</v>
      </c>
      <c r="Z157" s="379">
        <v>0.5286024985126776</v>
      </c>
      <c r="AA157" s="379">
        <v>0</v>
      </c>
      <c r="AB157" s="379">
        <v>9.9741531664006289E-2</v>
      </c>
      <c r="AC157" s="379">
        <v>0.70310162826733003</v>
      </c>
      <c r="AD157" s="379">
        <v>6.3764564250440844E-2</v>
      </c>
      <c r="AE157" s="379">
        <v>7.9672220408556163E-2</v>
      </c>
      <c r="AF157" s="379">
        <v>0.84909176197135705</v>
      </c>
      <c r="AG157" s="379">
        <v>0.19090602828674749</v>
      </c>
      <c r="AH157" s="875"/>
      <c r="AI157" s="875"/>
      <c r="AJ157" s="875"/>
      <c r="AK157" s="875"/>
      <c r="AL157" s="875"/>
      <c r="AM157" s="875"/>
      <c r="AN157" s="875"/>
      <c r="AO157" s="875"/>
      <c r="AP157" s="875"/>
      <c r="AQ157" s="875"/>
      <c r="AR157" s="875"/>
      <c r="AS157" s="875"/>
      <c r="AT157" s="875"/>
      <c r="AU157" s="875"/>
      <c r="AV157" s="875"/>
      <c r="AW157" s="875"/>
      <c r="AX157" s="875"/>
      <c r="AY157" s="875"/>
      <c r="AZ157" s="242"/>
      <c r="BA157" s="1100"/>
      <c r="BB157" s="176" t="s">
        <v>194</v>
      </c>
      <c r="BC157" s="515">
        <v>38.084415882108466</v>
      </c>
      <c r="BD157" s="447">
        <v>44.368647010666059</v>
      </c>
      <c r="BE157" s="447">
        <v>26.730385920842082</v>
      </c>
      <c r="BF157" s="447">
        <v>43.346915596197547</v>
      </c>
      <c r="BG157" s="516">
        <v>11.290160855939769</v>
      </c>
      <c r="BH157" s="526">
        <v>22.439441369404655</v>
      </c>
      <c r="BI157" s="447">
        <v>9.2433361887888204</v>
      </c>
      <c r="BJ157" s="447">
        <v>43.388410343825292</v>
      </c>
      <c r="BK157" s="447">
        <v>13.027175761618933</v>
      </c>
      <c r="BL157" s="516">
        <v>6.1500246035791211</v>
      </c>
      <c r="BM157" s="526">
        <v>11.905797901120851</v>
      </c>
      <c r="BN157" s="447">
        <v>22.838779927857409</v>
      </c>
      <c r="BO157" s="447">
        <v>3.4202961252778783</v>
      </c>
      <c r="BP157" s="447">
        <v>9.7722752419593508</v>
      </c>
      <c r="BQ157" s="516">
        <v>21.634987802321618</v>
      </c>
      <c r="BR157" s="526">
        <v>1.0378854352016909</v>
      </c>
      <c r="BS157" s="447">
        <v>26.063413305652137</v>
      </c>
      <c r="BT157" s="447">
        <v>5.2148623025498297</v>
      </c>
      <c r="BU157" s="447">
        <v>0.20441116043811258</v>
      </c>
      <c r="BV157" s="447">
        <v>19.839511707930285</v>
      </c>
      <c r="BW157" s="447">
        <v>29.883131482735941</v>
      </c>
      <c r="BX157" s="447">
        <v>14.351209162002112</v>
      </c>
      <c r="BY157" s="448">
        <v>0.50463851145861771</v>
      </c>
      <c r="BZ157" s="448">
        <v>26.101916926611107</v>
      </c>
      <c r="CA157" s="448">
        <v>0</v>
      </c>
      <c r="CB157" s="448">
        <v>2.5322370989600902</v>
      </c>
      <c r="CC157" s="448">
        <v>7.9443752212310095</v>
      </c>
      <c r="CD157" s="448">
        <v>1.0073177234019131</v>
      </c>
      <c r="CE157" s="448">
        <v>1.2777022991694951</v>
      </c>
      <c r="CF157" s="448">
        <v>22.722726720006044</v>
      </c>
      <c r="CG157" s="448">
        <v>5.1351862084055391</v>
      </c>
      <c r="CH157" s="920"/>
      <c r="CI157" s="920"/>
      <c r="CJ157" s="920"/>
      <c r="CK157" s="920"/>
      <c r="CL157" s="920"/>
      <c r="CM157" s="920"/>
      <c r="CN157" s="920"/>
      <c r="CO157" s="920"/>
      <c r="CP157" s="920"/>
      <c r="CQ157" s="920"/>
      <c r="CR157" s="920"/>
      <c r="CS157" s="920"/>
      <c r="CT157" s="920"/>
      <c r="CU157" s="920"/>
      <c r="CV157" s="920"/>
      <c r="CW157" s="920"/>
      <c r="CX157" s="920"/>
      <c r="CY157" s="920"/>
      <c r="CZ157" s="920"/>
    </row>
    <row r="158" s="133" customFormat="true" ht="15" customHeight="true" x14ac:dyDescent="0.2">
      <c r="A158" s="1123"/>
      <c r="B158" s="302" t="s">
        <v>195</v>
      </c>
      <c r="C158" s="373">
        <v>16.189634509490531</v>
      </c>
      <c r="D158" s="374">
        <v>19.438798277186983</v>
      </c>
      <c r="E158" s="374">
        <v>8.7235508243707134</v>
      </c>
      <c r="F158" s="374">
        <v>2.5198599615711554</v>
      </c>
      <c r="G158" s="375">
        <v>6.3209005145914263</v>
      </c>
      <c r="H158" s="376">
        <v>17.203515024709006</v>
      </c>
      <c r="I158" s="374">
        <v>6.1381000677158513</v>
      </c>
      <c r="J158" s="374">
        <v>2.1867689594421393</v>
      </c>
      <c r="K158" s="374">
        <v>0.85126070296332035</v>
      </c>
      <c r="L158" s="377">
        <v>0.16979327727458551</v>
      </c>
      <c r="M158" s="378">
        <v>33.936413476635146</v>
      </c>
      <c r="N158" s="374">
        <v>25.054929672459313</v>
      </c>
      <c r="O158" s="374">
        <v>28.429727105119508</v>
      </c>
      <c r="P158" s="374">
        <v>16.354519346557677</v>
      </c>
      <c r="Q158" s="377">
        <v>5.2580198131829468</v>
      </c>
      <c r="R158" s="378">
        <v>0.19071806757551205</v>
      </c>
      <c r="S158" s="374">
        <v>39.348573644712722</v>
      </c>
      <c r="T158" s="374">
        <v>4.7448874073797835</v>
      </c>
      <c r="U158" s="374">
        <v>3.6339919395373643</v>
      </c>
      <c r="V158" s="374">
        <v>24.555008762732804</v>
      </c>
      <c r="W158" s="374">
        <v>1.8219788982499294</v>
      </c>
      <c r="X158" s="374">
        <v>25.802534409672166</v>
      </c>
      <c r="Y158" s="379">
        <v>1.9558814673642768</v>
      </c>
      <c r="Z158" s="379">
        <v>1.4306492834766218E-2</v>
      </c>
      <c r="AA158" s="379">
        <v>3.8487990355680526</v>
      </c>
      <c r="AB158" s="379">
        <v>0.49728981632100011</v>
      </c>
      <c r="AC158" s="379">
        <v>1.7000076266471413</v>
      </c>
      <c r="AD158" s="379">
        <v>4.6423489403963663</v>
      </c>
      <c r="AE158" s="379">
        <v>17.610398238905244</v>
      </c>
      <c r="AF158" s="379">
        <v>8.6545049822794589</v>
      </c>
      <c r="AG158" s="379">
        <v>5.2621410780225766</v>
      </c>
      <c r="AH158" s="875"/>
      <c r="AI158" s="875"/>
      <c r="AJ158" s="875"/>
      <c r="AK158" s="875"/>
      <c r="AL158" s="875"/>
      <c r="AM158" s="875"/>
      <c r="AN158" s="875"/>
      <c r="AO158" s="875"/>
      <c r="AP158" s="875"/>
      <c r="AQ158" s="875"/>
      <c r="AR158" s="875"/>
      <c r="AS158" s="875"/>
      <c r="AT158" s="875"/>
      <c r="AU158" s="875"/>
      <c r="AV158" s="875"/>
      <c r="AW158" s="875"/>
      <c r="AX158" s="875"/>
      <c r="AY158" s="875"/>
      <c r="AZ158" s="242"/>
      <c r="BA158" s="1100"/>
      <c r="BB158" s="176" t="s">
        <v>195</v>
      </c>
      <c r="BC158" s="515">
        <v>1282.8427860673087</v>
      </c>
      <c r="BD158" s="447">
        <v>1120.7973004016274</v>
      </c>
      <c r="BE158" s="447">
        <v>490.015493921021</v>
      </c>
      <c r="BF158" s="447">
        <v>157.12872436246525</v>
      </c>
      <c r="BG158" s="516">
        <v>436.20149092678201</v>
      </c>
      <c r="BH158" s="526">
        <v>602.71681421305482</v>
      </c>
      <c r="BI158" s="447">
        <v>214.91968669419973</v>
      </c>
      <c r="BJ158" s="447">
        <v>88.034851614703939</v>
      </c>
      <c r="BK158" s="447">
        <v>38.825426106605455</v>
      </c>
      <c r="BL158" s="516">
        <v>8.2741863182262847</v>
      </c>
      <c r="BM158" s="526">
        <v>787.99900178257155</v>
      </c>
      <c r="BN158" s="447">
        <v>504.35408909455629</v>
      </c>
      <c r="BO158" s="447">
        <v>686.51926461132473</v>
      </c>
      <c r="BP158" s="447">
        <v>413.27599944278484</v>
      </c>
      <c r="BQ158" s="516">
        <v>142.06647580117757</v>
      </c>
      <c r="BR158" s="526">
        <v>2.5178646032865029</v>
      </c>
      <c r="BS158" s="447">
        <v>1192.7705990617917</v>
      </c>
      <c r="BT158" s="447">
        <v>69.470078849657455</v>
      </c>
      <c r="BU158" s="447">
        <v>44.631012165923948</v>
      </c>
      <c r="BV158" s="447">
        <v>541.41760715016426</v>
      </c>
      <c r="BW158" s="447">
        <v>24.703769542656723</v>
      </c>
      <c r="BX158" s="447">
        <v>792.47921732633358</v>
      </c>
      <c r="BY158" s="448">
        <v>4.6186413715233048</v>
      </c>
      <c r="BZ158" s="448">
        <v>0.7064417753130785</v>
      </c>
      <c r="CA158" s="448">
        <v>52.930378960208664</v>
      </c>
      <c r="CB158" s="448">
        <v>12.625189335021139</v>
      </c>
      <c r="CC158" s="448">
        <v>19.208458524440069</v>
      </c>
      <c r="CD158" s="448">
        <v>73.337290403345307</v>
      </c>
      <c r="CE158" s="448">
        <v>282.41771352368693</v>
      </c>
      <c r="CF158" s="448">
        <v>231.60506368910069</v>
      </c>
      <c r="CG158" s="448">
        <v>141.54646939675314</v>
      </c>
      <c r="CH158" s="920"/>
      <c r="CI158" s="920"/>
      <c r="CJ158" s="920"/>
      <c r="CK158" s="920"/>
      <c r="CL158" s="920"/>
      <c r="CM158" s="920"/>
      <c r="CN158" s="920"/>
      <c r="CO158" s="920"/>
      <c r="CP158" s="920"/>
      <c r="CQ158" s="920"/>
      <c r="CR158" s="920"/>
      <c r="CS158" s="920"/>
      <c r="CT158" s="920"/>
      <c r="CU158" s="920"/>
      <c r="CV158" s="920"/>
      <c r="CW158" s="920"/>
      <c r="CX158" s="920"/>
      <c r="CY158" s="920"/>
      <c r="CZ158" s="920"/>
    </row>
    <row r="159" s="133" customFormat="true" ht="15" customHeight="true" x14ac:dyDescent="0.2">
      <c r="A159" s="1123"/>
      <c r="B159" s="302" t="s">
        <v>196</v>
      </c>
      <c r="C159" s="373">
        <v>3.7687614851279543</v>
      </c>
      <c r="D159" s="374">
        <v>6.1831998743806027</v>
      </c>
      <c r="E159" s="374">
        <v>3.0520519999167472</v>
      </c>
      <c r="F159" s="374">
        <v>0.80315214034336424</v>
      </c>
      <c r="G159" s="375">
        <v>0.94164441228696827</v>
      </c>
      <c r="H159" s="376">
        <v>5.5199080780438559</v>
      </c>
      <c r="I159" s="374">
        <v>2.47408546041004</v>
      </c>
      <c r="J159" s="374">
        <v>0.74213183704837016</v>
      </c>
      <c r="K159" s="374">
        <v>0.47961727513831809</v>
      </c>
      <c r="L159" s="377">
        <v>6.2837299456056914E-2</v>
      </c>
      <c r="M159" s="378">
        <v>6.6682992899276181</v>
      </c>
      <c r="N159" s="374">
        <v>8.1881553232211655</v>
      </c>
      <c r="O159" s="374">
        <v>6.4381588177174915</v>
      </c>
      <c r="P159" s="374">
        <v>4.4676900111277185</v>
      </c>
      <c r="Q159" s="377">
        <v>0.6952068955163534</v>
      </c>
      <c r="R159" s="378">
        <v>6.7229367689976019E-2</v>
      </c>
      <c r="S159" s="374">
        <v>1.4762696559502853</v>
      </c>
      <c r="T159" s="374">
        <v>6.0601354060147319</v>
      </c>
      <c r="U159" s="374">
        <v>2.3822327604917661</v>
      </c>
      <c r="V159" s="374">
        <v>6.8285325307932769</v>
      </c>
      <c r="W159" s="374">
        <v>1.6586039669607193</v>
      </c>
      <c r="X159" s="374">
        <v>1.9049164333419526</v>
      </c>
      <c r="Y159" s="379">
        <v>3.2299251820424875</v>
      </c>
      <c r="Z159" s="379">
        <v>0</v>
      </c>
      <c r="AA159" s="379">
        <v>15.413683777760372</v>
      </c>
      <c r="AB159" s="379">
        <v>0.17002096340258824</v>
      </c>
      <c r="AC159" s="379">
        <v>8.892158274675141E-2</v>
      </c>
      <c r="AD159" s="379">
        <v>2.8214516341590357</v>
      </c>
      <c r="AE159" s="379">
        <v>8.2011366056159414</v>
      </c>
      <c r="AF159" s="379">
        <v>1.6733149219005243</v>
      </c>
      <c r="AG159" s="379">
        <v>3.7423433132401067</v>
      </c>
      <c r="AH159" s="875"/>
      <c r="AI159" s="875"/>
      <c r="AJ159" s="875"/>
      <c r="AK159" s="875"/>
      <c r="AL159" s="875"/>
      <c r="AM159" s="875"/>
      <c r="AN159" s="875"/>
      <c r="AO159" s="875"/>
      <c r="AP159" s="875"/>
      <c r="AQ159" s="875"/>
      <c r="AR159" s="875"/>
      <c r="AS159" s="875"/>
      <c r="AT159" s="875"/>
      <c r="AU159" s="875"/>
      <c r="AV159" s="875"/>
      <c r="AW159" s="875"/>
      <c r="AX159" s="875"/>
      <c r="AY159" s="875"/>
      <c r="AZ159" s="242"/>
      <c r="BA159" s="1100"/>
      <c r="BB159" s="176" t="s">
        <v>196</v>
      </c>
      <c r="BC159" s="515">
        <v>298.63110750094722</v>
      </c>
      <c r="BD159" s="447">
        <v>356.50936998417825</v>
      </c>
      <c r="BE159" s="447">
        <v>171.43853441350575</v>
      </c>
      <c r="BF159" s="447">
        <v>50.081462146988009</v>
      </c>
      <c r="BG159" s="516">
        <v>64.982306811231155</v>
      </c>
      <c r="BH159" s="526">
        <v>193.38730525529758</v>
      </c>
      <c r="BI159" s="447">
        <v>86.627729450470042</v>
      </c>
      <c r="BJ159" s="447">
        <v>29.876711881701461</v>
      </c>
      <c r="BK159" s="447">
        <v>21.875020202990147</v>
      </c>
      <c r="BL159" s="516">
        <v>3.0621207846337759</v>
      </c>
      <c r="BM159" s="526">
        <v>154.83702152757354</v>
      </c>
      <c r="BN159" s="447">
        <v>164.8270289877286</v>
      </c>
      <c r="BO159" s="447">
        <v>155.46825478301574</v>
      </c>
      <c r="BP159" s="447">
        <v>112.89778778720179</v>
      </c>
      <c r="BQ159" s="516">
        <v>18.783800196237369</v>
      </c>
      <c r="BR159" s="526">
        <v>0.88756376026567141</v>
      </c>
      <c r="BS159" s="447">
        <v>44.750060264031276</v>
      </c>
      <c r="BT159" s="447">
        <v>88.726675334942769</v>
      </c>
      <c r="BU159" s="447">
        <v>29.257483529010294</v>
      </c>
      <c r="BV159" s="447">
        <v>150.56348702185073</v>
      </c>
      <c r="BW159" s="447">
        <v>22.488608513353523</v>
      </c>
      <c r="BX159" s="447">
        <v>58.506139753505003</v>
      </c>
      <c r="BY159" s="448">
        <v>7.6271830996024104</v>
      </c>
      <c r="BZ159" s="448">
        <v>0</v>
      </c>
      <c r="CA159" s="448">
        <v>211.9757659441587</v>
      </c>
      <c r="CB159" s="448">
        <v>4.316490672905279</v>
      </c>
      <c r="CC159" s="448">
        <v>1.004728747886416</v>
      </c>
      <c r="CD159" s="448">
        <v>44.571750316478294</v>
      </c>
      <c r="CE159" s="448">
        <v>131.52151456385513</v>
      </c>
      <c r="CF159" s="448">
        <v>44.779939447977469</v>
      </c>
      <c r="CG159" s="448">
        <v>100.66538988702725</v>
      </c>
      <c r="CH159" s="920"/>
      <c r="CI159" s="920"/>
      <c r="CJ159" s="920"/>
      <c r="CK159" s="920"/>
      <c r="CL159" s="920"/>
      <c r="CM159" s="920"/>
      <c r="CN159" s="920"/>
      <c r="CO159" s="920"/>
      <c r="CP159" s="920"/>
      <c r="CQ159" s="920"/>
      <c r="CR159" s="920"/>
      <c r="CS159" s="920"/>
      <c r="CT159" s="920"/>
      <c r="CU159" s="920"/>
      <c r="CV159" s="920"/>
      <c r="CW159" s="920"/>
      <c r="CX159" s="920"/>
      <c r="CY159" s="920"/>
      <c r="CZ159" s="920"/>
    </row>
    <row r="160" s="133" customFormat="true" ht="15" customHeight="true" x14ac:dyDescent="0.2">
      <c r="A160" s="1123"/>
      <c r="B160" s="302" t="s">
        <v>197</v>
      </c>
      <c r="C160" s="373">
        <v>11.12116205228063</v>
      </c>
      <c r="D160" s="374">
        <v>17.911531648137142</v>
      </c>
      <c r="E160" s="374">
        <v>6.1077280602073545</v>
      </c>
      <c r="F160" s="374">
        <v>1.5663552543213337</v>
      </c>
      <c r="G160" s="375">
        <v>4.7055155000764026</v>
      </c>
      <c r="H160" s="376">
        <v>16.90965858053244</v>
      </c>
      <c r="I160" s="374">
        <v>4.2509982044926309</v>
      </c>
      <c r="J160" s="374">
        <v>0.91731369238922644</v>
      </c>
      <c r="K160" s="374">
        <v>3.0130056750437336E-2</v>
      </c>
      <c r="L160" s="377">
        <v>0</v>
      </c>
      <c r="M160" s="378">
        <v>26.419810850093086</v>
      </c>
      <c r="N160" s="374">
        <v>25.204697823101814</v>
      </c>
      <c r="O160" s="374">
        <v>18.985424626896506</v>
      </c>
      <c r="P160" s="374">
        <v>9.5822256916503292</v>
      </c>
      <c r="Q160" s="377">
        <v>2.9030335869843165</v>
      </c>
      <c r="R160" s="378">
        <v>0.19810120967534164</v>
      </c>
      <c r="S160" s="374">
        <v>4.2722949010945594</v>
      </c>
      <c r="T160" s="374">
        <v>11.325848949432386</v>
      </c>
      <c r="U160" s="374">
        <v>2.571009058848424</v>
      </c>
      <c r="V160" s="374">
        <v>21.999240941248146</v>
      </c>
      <c r="W160" s="374">
        <v>25.235673440215837</v>
      </c>
      <c r="X160" s="374">
        <v>10.254976859385335</v>
      </c>
      <c r="Y160" s="379">
        <v>0</v>
      </c>
      <c r="Z160" s="379">
        <v>0</v>
      </c>
      <c r="AA160" s="379">
        <v>24.134587391906472</v>
      </c>
      <c r="AB160" s="379">
        <v>0.13283617815783311</v>
      </c>
      <c r="AC160" s="379">
        <v>0.8444394149805533</v>
      </c>
      <c r="AD160" s="379">
        <v>6.0072369567253494</v>
      </c>
      <c r="AE160" s="379">
        <v>3.9572946082894584</v>
      </c>
      <c r="AF160" s="379">
        <v>24.570109072959642</v>
      </c>
      <c r="AG160" s="379">
        <v>1.7478995006723892</v>
      </c>
      <c r="AH160" s="875"/>
      <c r="AI160" s="875"/>
      <c r="AJ160" s="875"/>
      <c r="AK160" s="875"/>
      <c r="AL160" s="875"/>
      <c r="AM160" s="875"/>
      <c r="AN160" s="875"/>
      <c r="AO160" s="875"/>
      <c r="AP160" s="875"/>
      <c r="AQ160" s="875"/>
      <c r="AR160" s="875"/>
      <c r="AS160" s="875"/>
      <c r="AT160" s="875"/>
      <c r="AU160" s="875"/>
      <c r="AV160" s="875"/>
      <c r="AW160" s="875"/>
      <c r="AX160" s="875"/>
      <c r="AY160" s="875"/>
      <c r="AZ160" s="242"/>
      <c r="BA160" s="1100"/>
      <c r="BB160" s="176" t="s">
        <v>197</v>
      </c>
      <c r="BC160" s="515">
        <v>881.22449602493623</v>
      </c>
      <c r="BD160" s="447">
        <v>1032.7385484960921</v>
      </c>
      <c r="BE160" s="447">
        <v>343.08063796644217</v>
      </c>
      <c r="BF160" s="447">
        <v>97.671857469610472</v>
      </c>
      <c r="BG160" s="516">
        <v>324.72475590688566</v>
      </c>
      <c r="BH160" s="526">
        <v>592.42169605750962</v>
      </c>
      <c r="BI160" s="447">
        <v>148.84462491129523</v>
      </c>
      <c r="BJ160" s="447">
        <v>36.929175551414019</v>
      </c>
      <c r="BK160" s="447">
        <v>1.3742115522068676</v>
      </c>
      <c r="BL160" s="516">
        <v>0</v>
      </c>
      <c r="BM160" s="526">
        <v>613.46448974318423</v>
      </c>
      <c r="BN160" s="447">
        <v>507.36891213258309</v>
      </c>
      <c r="BO160" s="447">
        <v>458.45884151464958</v>
      </c>
      <c r="BP160" s="447">
        <v>242.14125867518379</v>
      </c>
      <c r="BQ160" s="516">
        <v>78.437085725938346</v>
      </c>
      <c r="BR160" s="526">
        <v>2.615337026274613</v>
      </c>
      <c r="BS160" s="447">
        <v>129.50578068112335</v>
      </c>
      <c r="BT160" s="447">
        <v>165.82218965462616</v>
      </c>
      <c r="BU160" s="447">
        <v>31.575946918245741</v>
      </c>
      <c r="BV160" s="447">
        <v>485.06504333272784</v>
      </c>
      <c r="BW160" s="447">
        <v>342.16436947741113</v>
      </c>
      <c r="BX160" s="447">
        <v>314.96348018351927</v>
      </c>
      <c r="BY160" s="448">
        <v>0</v>
      </c>
      <c r="BZ160" s="448">
        <v>0</v>
      </c>
      <c r="CA160" s="448">
        <v>331.90947225264557</v>
      </c>
      <c r="CB160" s="448">
        <v>3.3724436832237235</v>
      </c>
      <c r="CC160" s="448">
        <v>9.541356888525975</v>
      </c>
      <c r="CD160" s="448">
        <v>94.899045046678566</v>
      </c>
      <c r="CE160" s="448">
        <v>63.463079020193682</v>
      </c>
      <c r="CF160" s="448">
        <v>657.52595767668799</v>
      </c>
      <c r="CG160" s="448">
        <v>47.016794022082081</v>
      </c>
      <c r="CH160" s="920"/>
      <c r="CI160" s="920"/>
      <c r="CJ160" s="920"/>
      <c r="CK160" s="920"/>
      <c r="CL160" s="920"/>
      <c r="CM160" s="920"/>
      <c r="CN160" s="920"/>
      <c r="CO160" s="920"/>
      <c r="CP160" s="920"/>
      <c r="CQ160" s="920"/>
      <c r="CR160" s="920"/>
      <c r="CS160" s="920"/>
      <c r="CT160" s="920"/>
      <c r="CU160" s="920"/>
      <c r="CV160" s="920"/>
      <c r="CW160" s="920"/>
      <c r="CX160" s="920"/>
      <c r="CY160" s="920"/>
      <c r="CZ160" s="920"/>
    </row>
    <row r="161" s="133" customFormat="true" ht="15" customHeight="true" x14ac:dyDescent="0.2">
      <c r="A161" s="1123"/>
      <c r="B161" s="302" t="s">
        <v>198</v>
      </c>
      <c r="C161" s="373">
        <v>1.9009109367989756E-2</v>
      </c>
      <c r="D161" s="374">
        <v>8.5985559468498354E-2</v>
      </c>
      <c r="E161" s="374">
        <v>0.10819399094172322</v>
      </c>
      <c r="F161" s="374">
        <v>8.6473409078934756E-3</v>
      </c>
      <c r="G161" s="375">
        <v>6.3299169408277553E-2</v>
      </c>
      <c r="H161" s="376">
        <v>9.7599163305911688E-2</v>
      </c>
      <c r="I161" s="374">
        <v>0.13003923896580399</v>
      </c>
      <c r="J161" s="374">
        <v>4.2404067491978673E-3</v>
      </c>
      <c r="K161" s="374">
        <v>0</v>
      </c>
      <c r="L161" s="377">
        <v>0</v>
      </c>
      <c r="M161" s="378">
        <v>0.26963841905352731</v>
      </c>
      <c r="N161" s="374">
        <v>7.6423208830941544E-2</v>
      </c>
      <c r="O161" s="374">
        <v>0</v>
      </c>
      <c r="P161" s="374">
        <v>5.9606793695195726E-2</v>
      </c>
      <c r="Q161" s="377">
        <v>0</v>
      </c>
      <c r="R161" s="378">
        <v>0</v>
      </c>
      <c r="S161" s="374">
        <v>2.6335617969649058E-2</v>
      </c>
      <c r="T161" s="374">
        <v>2.3579982774492209E-2</v>
      </c>
      <c r="U161" s="374">
        <v>0</v>
      </c>
      <c r="V161" s="374">
        <v>0.2364422225724872</v>
      </c>
      <c r="W161" s="374">
        <v>0</v>
      </c>
      <c r="X161" s="374">
        <v>0</v>
      </c>
      <c r="Y161" s="379">
        <v>0</v>
      </c>
      <c r="Z161" s="379">
        <v>0</v>
      </c>
      <c r="AA161" s="379">
        <v>0.7941321087662514</v>
      </c>
      <c r="AB161" s="379">
        <v>6.7240497641252381E-3</v>
      </c>
      <c r="AC161" s="379">
        <v>0</v>
      </c>
      <c r="AD161" s="379">
        <v>0</v>
      </c>
      <c r="AE161" s="379">
        <v>0</v>
      </c>
      <c r="AF161" s="379">
        <v>0</v>
      </c>
      <c r="AG161" s="379">
        <v>0</v>
      </c>
      <c r="AH161" s="875"/>
      <c r="AI161" s="875"/>
      <c r="AJ161" s="875"/>
      <c r="AK161" s="875"/>
      <c r="AL161" s="875"/>
      <c r="AM161" s="875"/>
      <c r="AN161" s="875"/>
      <c r="AO161" s="875"/>
      <c r="AP161" s="875"/>
      <c r="AQ161" s="875"/>
      <c r="AR161" s="875"/>
      <c r="AS161" s="875"/>
      <c r="AT161" s="875"/>
      <c r="AU161" s="875"/>
      <c r="AV161" s="875"/>
      <c r="AW161" s="875"/>
      <c r="AX161" s="875"/>
      <c r="AY161" s="875"/>
      <c r="AZ161" s="242"/>
      <c r="BA161" s="1100"/>
      <c r="BB161" s="176" t="s">
        <v>198</v>
      </c>
      <c r="BC161" s="515">
        <v>1.5062538198743771</v>
      </c>
      <c r="BD161" s="447">
        <v>4.9577335775389679</v>
      </c>
      <c r="BE161" s="447">
        <v>6.0774256925842369</v>
      </c>
      <c r="BF161" s="447">
        <v>0.53921474475013043</v>
      </c>
      <c r="BG161" s="516">
        <v>4.3682370900441807</v>
      </c>
      <c r="BH161" s="526">
        <v>3.4193394020414019</v>
      </c>
      <c r="BI161" s="447">
        <v>4.5531992291033063</v>
      </c>
      <c r="BJ161" s="447">
        <v>0.17071011427144811</v>
      </c>
      <c r="BK161" s="447">
        <v>0</v>
      </c>
      <c r="BL161" s="516">
        <v>0</v>
      </c>
      <c r="BM161" s="526">
        <v>6.2609681840037936</v>
      </c>
      <c r="BN161" s="447">
        <v>1.5383941754975667</v>
      </c>
      <c r="BO161" s="447">
        <v>0</v>
      </c>
      <c r="BP161" s="447">
        <v>1.5062538198743771</v>
      </c>
      <c r="BQ161" s="516">
        <v>0</v>
      </c>
      <c r="BR161" s="526">
        <v>0</v>
      </c>
      <c r="BS161" s="447">
        <v>0.79830977117366686</v>
      </c>
      <c r="BT161" s="447">
        <v>0.34523543384186012</v>
      </c>
      <c r="BU161" s="447">
        <v>0</v>
      </c>
      <c r="BV161" s="447">
        <v>5.2133551900315229</v>
      </c>
      <c r="BW161" s="447">
        <v>0</v>
      </c>
      <c r="BX161" s="447">
        <v>0</v>
      </c>
      <c r="BY161" s="448">
        <v>0</v>
      </c>
      <c r="BZ161" s="448">
        <v>0</v>
      </c>
      <c r="CA161" s="448">
        <v>10.921254415473394</v>
      </c>
      <c r="CB161" s="448">
        <v>0.17071011427144811</v>
      </c>
      <c r="CC161" s="448">
        <v>0</v>
      </c>
      <c r="CD161" s="448">
        <v>0</v>
      </c>
      <c r="CE161" s="448">
        <v>0</v>
      </c>
      <c r="CF161" s="448">
        <v>0</v>
      </c>
      <c r="CG161" s="448">
        <v>0</v>
      </c>
      <c r="CH161" s="920"/>
      <c r="CI161" s="920"/>
      <c r="CJ161" s="920"/>
      <c r="CK161" s="920"/>
      <c r="CL161" s="920"/>
      <c r="CM161" s="920"/>
      <c r="CN161" s="920"/>
      <c r="CO161" s="920"/>
      <c r="CP161" s="920"/>
      <c r="CQ161" s="920"/>
      <c r="CR161" s="920"/>
      <c r="CS161" s="920"/>
      <c r="CT161" s="920"/>
      <c r="CU161" s="920"/>
      <c r="CV161" s="920"/>
      <c r="CW161" s="920"/>
      <c r="CX161" s="920"/>
      <c r="CY161" s="920"/>
      <c r="CZ161" s="920"/>
    </row>
    <row r="162" s="133" customFormat="true" ht="15" customHeight="true" x14ac:dyDescent="0.2">
      <c r="A162" s="1123"/>
      <c r="B162" s="302" t="s">
        <v>199</v>
      </c>
      <c r="C162" s="373">
        <v>7.278475442854436E-2</v>
      </c>
      <c r="D162" s="374">
        <v>0.32146208370848578</v>
      </c>
      <c r="E162" s="374">
        <v>2.2391393664158425E-2</v>
      </c>
      <c r="F162" s="374">
        <v>0</v>
      </c>
      <c r="G162" s="375">
        <v>0</v>
      </c>
      <c r="H162" s="376">
        <v>0.28887262206162884</v>
      </c>
      <c r="I162" s="374">
        <v>3.592157808401826E-2</v>
      </c>
      <c r="J162" s="374">
        <v>0</v>
      </c>
      <c r="K162" s="374">
        <v>0</v>
      </c>
      <c r="L162" s="377">
        <v>0</v>
      </c>
      <c r="M162" s="378">
        <v>0</v>
      </c>
      <c r="N162" s="374">
        <v>0.53571265052827477</v>
      </c>
      <c r="O162" s="374">
        <v>4.0006950767533384E-2</v>
      </c>
      <c r="P162" s="374">
        <v>9.6228481488174089E-2</v>
      </c>
      <c r="Q162" s="377">
        <v>0</v>
      </c>
      <c r="R162" s="378">
        <v>0</v>
      </c>
      <c r="S162" s="374">
        <v>0.14465928867324851</v>
      </c>
      <c r="T162" s="374">
        <v>0.14759708171371894</v>
      </c>
      <c r="U162" s="374">
        <v>0.51621517656994464</v>
      </c>
      <c r="V162" s="374">
        <v>8.0200111481470562E-2</v>
      </c>
      <c r="W162" s="374">
        <v>0</v>
      </c>
      <c r="X162" s="374">
        <v>0</v>
      </c>
      <c r="Y162" s="379">
        <v>0</v>
      </c>
      <c r="Z162" s="379">
        <v>0</v>
      </c>
      <c r="AA162" s="379">
        <v>0.54813214395353838</v>
      </c>
      <c r="AB162" s="379">
        <v>1.7575056245489083E-2</v>
      </c>
      <c r="AC162" s="379">
        <v>0.18671468564078686</v>
      </c>
      <c r="AD162" s="379">
        <v>0</v>
      </c>
      <c r="AE162" s="379">
        <v>0</v>
      </c>
      <c r="AF162" s="379">
        <v>0</v>
      </c>
      <c r="AG162" s="379">
        <v>3.017076666365897E-2</v>
      </c>
      <c r="AH162" s="875"/>
      <c r="AI162" s="875"/>
      <c r="AJ162" s="875"/>
      <c r="AK162" s="875"/>
      <c r="AL162" s="875"/>
      <c r="AM162" s="875"/>
      <c r="AN162" s="875"/>
      <c r="AO162" s="875"/>
      <c r="AP162" s="875"/>
      <c r="AQ162" s="875"/>
      <c r="AR162" s="875"/>
      <c r="AS162" s="875"/>
      <c r="AT162" s="875"/>
      <c r="AU162" s="875"/>
      <c r="AV162" s="875"/>
      <c r="AW162" s="875"/>
      <c r="AX162" s="875"/>
      <c r="AY162" s="875"/>
      <c r="AZ162" s="242"/>
      <c r="BA162" s="1100"/>
      <c r="BB162" s="176" t="s">
        <v>199</v>
      </c>
      <c r="BC162" s="515">
        <v>5.7673567058974324</v>
      </c>
      <c r="BD162" s="447">
        <v>18.534779283387444</v>
      </c>
      <c r="BE162" s="447">
        <v>1.2577596034942691</v>
      </c>
      <c r="BF162" s="447">
        <v>0</v>
      </c>
      <c r="BG162" s="516">
        <v>0</v>
      </c>
      <c r="BH162" s="526">
        <v>10.120512362286947</v>
      </c>
      <c r="BI162" s="447">
        <v>1.2577596034942691</v>
      </c>
      <c r="BJ162" s="447">
        <v>0</v>
      </c>
      <c r="BK162" s="447">
        <v>0</v>
      </c>
      <c r="BL162" s="516">
        <v>0</v>
      </c>
      <c r="BM162" s="526">
        <v>0</v>
      </c>
      <c r="BN162" s="447">
        <v>10.78386047798862</v>
      </c>
      <c r="BO162" s="447">
        <v>0.96608533450616929</v>
      </c>
      <c r="BP162" s="447">
        <v>2.4316778145031388</v>
      </c>
      <c r="BQ162" s="516">
        <v>0</v>
      </c>
      <c r="BR162" s="526">
        <v>0</v>
      </c>
      <c r="BS162" s="447">
        <v>4.3850470405508144</v>
      </c>
      <c r="BT162" s="447">
        <v>2.1609745446612423</v>
      </c>
      <c r="BU162" s="447">
        <v>6.3399166010975927</v>
      </c>
      <c r="BV162" s="447">
        <v>1.7683460377084248</v>
      </c>
      <c r="BW162" s="447">
        <v>0</v>
      </c>
      <c r="BX162" s="447">
        <v>0</v>
      </c>
      <c r="BY162" s="448">
        <v>0</v>
      </c>
      <c r="BZ162" s="448">
        <v>0</v>
      </c>
      <c r="CA162" s="448">
        <v>7.5381545857850609</v>
      </c>
      <c r="CB162" s="448">
        <v>0.44619536815472743</v>
      </c>
      <c r="CC162" s="448">
        <v>2.1096971794817394</v>
      </c>
      <c r="CD162" s="448">
        <v>0</v>
      </c>
      <c r="CE162" s="448">
        <v>0</v>
      </c>
      <c r="CF162" s="448">
        <v>0</v>
      </c>
      <c r="CG162" s="448">
        <v>0.8115642353395417</v>
      </c>
      <c r="CH162" s="920"/>
      <c r="CI162" s="920"/>
      <c r="CJ162" s="920"/>
      <c r="CK162" s="920"/>
      <c r="CL162" s="920"/>
      <c r="CM162" s="920"/>
      <c r="CN162" s="920"/>
      <c r="CO162" s="920"/>
      <c r="CP162" s="920"/>
      <c r="CQ162" s="920"/>
      <c r="CR162" s="920"/>
      <c r="CS162" s="920"/>
      <c r="CT162" s="920"/>
      <c r="CU162" s="920"/>
      <c r="CV162" s="920"/>
      <c r="CW162" s="920"/>
      <c r="CX162" s="920"/>
      <c r="CY162" s="920"/>
      <c r="CZ162" s="920"/>
    </row>
    <row r="163" s="133" customFormat="true" ht="15" customHeight="true" x14ac:dyDescent="0.2">
      <c r="A163" s="1123"/>
      <c r="B163" s="302" t="s">
        <v>200</v>
      </c>
      <c r="C163" s="373">
        <v>0.19144677855973297</v>
      </c>
      <c r="D163" s="374">
        <v>0.41308276758799772</v>
      </c>
      <c r="E163" s="374">
        <v>0.1909739295336895</v>
      </c>
      <c r="F163" s="374">
        <v>0</v>
      </c>
      <c r="G163" s="375">
        <v>0</v>
      </c>
      <c r="H163" s="376">
        <v>5.8266460210211493E-2</v>
      </c>
      <c r="I163" s="374">
        <v>4.6517947315565751E-2</v>
      </c>
      <c r="J163" s="374">
        <v>1.8398709496200268E-2</v>
      </c>
      <c r="K163" s="374">
        <v>0</v>
      </c>
      <c r="L163" s="377">
        <v>0</v>
      </c>
      <c r="M163" s="378">
        <v>0.35994300066589646</v>
      </c>
      <c r="N163" s="374">
        <v>0.80771244473090797</v>
      </c>
      <c r="O163" s="374">
        <v>0.57082403468483012</v>
      </c>
      <c r="P163" s="374">
        <v>0.22845155917318227</v>
      </c>
      <c r="Q163" s="377">
        <v>4.1810950035456873E-2</v>
      </c>
      <c r="R163" s="378">
        <v>0</v>
      </c>
      <c r="S163" s="374">
        <v>0</v>
      </c>
      <c r="T163" s="374">
        <v>0</v>
      </c>
      <c r="U163" s="374">
        <v>0</v>
      </c>
      <c r="V163" s="374">
        <v>0.90578995705931886</v>
      </c>
      <c r="W163" s="374">
        <v>0.55578626758622429</v>
      </c>
      <c r="X163" s="374">
        <v>0.31554524316669685</v>
      </c>
      <c r="Y163" s="379">
        <v>0</v>
      </c>
      <c r="Z163" s="379">
        <v>0</v>
      </c>
      <c r="AA163" s="379">
        <v>0.48604001008788245</v>
      </c>
      <c r="AB163" s="379">
        <v>0</v>
      </c>
      <c r="AC163" s="379">
        <v>0</v>
      </c>
      <c r="AD163" s="379">
        <v>0</v>
      </c>
      <c r="AE163" s="379">
        <v>0.36361860680533553</v>
      </c>
      <c r="AF163" s="379">
        <v>0</v>
      </c>
      <c r="AG163" s="379">
        <v>0</v>
      </c>
      <c r="AH163" s="875"/>
      <c r="AI163" s="875"/>
      <c r="AJ163" s="875"/>
      <c r="AK163" s="875"/>
      <c r="AL163" s="875"/>
      <c r="AM163" s="875"/>
      <c r="AN163" s="875"/>
      <c r="AO163" s="875"/>
      <c r="AP163" s="875"/>
      <c r="AQ163" s="875"/>
      <c r="AR163" s="875"/>
      <c r="AS163" s="875"/>
      <c r="AT163" s="875"/>
      <c r="AU163" s="875"/>
      <c r="AV163" s="875"/>
      <c r="AW163" s="875"/>
      <c r="AX163" s="875"/>
      <c r="AY163" s="875"/>
      <c r="AZ163" s="242"/>
      <c r="BA163" s="1100"/>
      <c r="BB163" s="176" t="s">
        <v>200</v>
      </c>
      <c r="BC163" s="515">
        <v>15.169960671268267</v>
      </c>
      <c r="BD163" s="447">
        <v>23.817421434863491</v>
      </c>
      <c r="BE163" s="447">
        <v>10.727304315698724</v>
      </c>
      <c r="BF163" s="447">
        <v>0</v>
      </c>
      <c r="BG163" s="516">
        <v>0</v>
      </c>
      <c r="BH163" s="526">
        <v>2.0413372048055862</v>
      </c>
      <c r="BI163" s="447">
        <v>1.6287813089432182</v>
      </c>
      <c r="BJ163" s="447">
        <v>0.74069446312848664</v>
      </c>
      <c r="BK163" s="447">
        <v>0</v>
      </c>
      <c r="BL163" s="516">
        <v>0</v>
      </c>
      <c r="BM163" s="526">
        <v>8.3578285436270203</v>
      </c>
      <c r="BN163" s="447">
        <v>16.259198474637255</v>
      </c>
      <c r="BO163" s="447">
        <v>13.784222939084435</v>
      </c>
      <c r="BP163" s="447">
        <v>5.772933122698694</v>
      </c>
      <c r="BQ163" s="516">
        <v>1.1296903649057828</v>
      </c>
      <c r="BR163" s="526">
        <v>0</v>
      </c>
      <c r="BS163" s="447">
        <v>0</v>
      </c>
      <c r="BT163" s="447">
        <v>0</v>
      </c>
      <c r="BU163" s="447">
        <v>0</v>
      </c>
      <c r="BV163" s="447">
        <v>19.971918392307963</v>
      </c>
      <c r="BW163" s="447">
        <v>7.5357710688150989</v>
      </c>
      <c r="BX163" s="447">
        <v>9.6914141597677546</v>
      </c>
      <c r="BY163" s="448">
        <v>0</v>
      </c>
      <c r="BZ163" s="448">
        <v>0</v>
      </c>
      <c r="CA163" s="448">
        <v>6.6842362217486535</v>
      </c>
      <c r="CB163" s="448">
        <v>0</v>
      </c>
      <c r="CC163" s="448">
        <v>0</v>
      </c>
      <c r="CD163" s="448">
        <v>0</v>
      </c>
      <c r="CE163" s="448">
        <v>5.8313465791910062</v>
      </c>
      <c r="CF163" s="448">
        <v>0</v>
      </c>
      <c r="CG163" s="448">
        <v>0</v>
      </c>
      <c r="CH163" s="920"/>
      <c r="CI163" s="920"/>
      <c r="CJ163" s="920"/>
      <c r="CK163" s="920"/>
      <c r="CL163" s="920"/>
      <c r="CM163" s="920"/>
      <c r="CN163" s="920"/>
      <c r="CO163" s="920"/>
      <c r="CP163" s="920"/>
      <c r="CQ163" s="920"/>
      <c r="CR163" s="920"/>
      <c r="CS163" s="920"/>
      <c r="CT163" s="920"/>
      <c r="CU163" s="920"/>
      <c r="CV163" s="920"/>
      <c r="CW163" s="920"/>
      <c r="CX163" s="920"/>
      <c r="CY163" s="920"/>
      <c r="CZ163" s="920"/>
    </row>
    <row r="164" s="133" customFormat="true" ht="15" customHeight="true" x14ac:dyDescent="0.2">
      <c r="A164" s="1123"/>
      <c r="B164" s="302" t="s">
        <v>201</v>
      </c>
      <c r="C164" s="373">
        <v>0.64373616784666976</v>
      </c>
      <c r="D164" s="374">
        <v>2.1155008586452388</v>
      </c>
      <c r="E164" s="374">
        <v>0.34460506928920187</v>
      </c>
      <c r="F164" s="374">
        <v>0.33483242620442188</v>
      </c>
      <c r="G164" s="375">
        <v>0.33458358060279114</v>
      </c>
      <c r="H164" s="376">
        <v>1.2723905216871705</v>
      </c>
      <c r="I164" s="374">
        <v>0.11208581139762813</v>
      </c>
      <c r="J164" s="374">
        <v>7.175001954274883E-2</v>
      </c>
      <c r="K164" s="374">
        <v>0</v>
      </c>
      <c r="L164" s="377">
        <v>0</v>
      </c>
      <c r="M164" s="378">
        <v>2.502637590276731</v>
      </c>
      <c r="N164" s="374">
        <v>3.501921847946643</v>
      </c>
      <c r="O164" s="374">
        <v>1.3463211979786318</v>
      </c>
      <c r="P164" s="374">
        <v>0.94195580766200315</v>
      </c>
      <c r="Q164" s="377">
        <v>0</v>
      </c>
      <c r="R164" s="378">
        <v>0.27122240206327197</v>
      </c>
      <c r="S164" s="374">
        <v>0.59205168395339525</v>
      </c>
      <c r="T164" s="374">
        <v>0.96124814274466153</v>
      </c>
      <c r="U164" s="374">
        <v>0.29393975619021345</v>
      </c>
      <c r="V164" s="374">
        <v>0.78306431959351241</v>
      </c>
      <c r="W164" s="374">
        <v>0.12366214668947507</v>
      </c>
      <c r="X164" s="374">
        <v>0.64719566895713154</v>
      </c>
      <c r="Y164" s="379">
        <v>1.7881298095063336</v>
      </c>
      <c r="Z164" s="379">
        <v>5.938011107069234E-2</v>
      </c>
      <c r="AA164" s="379">
        <v>0.80820587328607474</v>
      </c>
      <c r="AB164" s="379">
        <v>1.129250553084848</v>
      </c>
      <c r="AC164" s="379">
        <v>0.47341621658790251</v>
      </c>
      <c r="AD164" s="379">
        <v>0.59586512195023345</v>
      </c>
      <c r="AE164" s="379">
        <v>2.5654166977371986</v>
      </c>
      <c r="AF164" s="379">
        <v>0.20438751692668169</v>
      </c>
      <c r="AG164" s="379">
        <v>1.8575140045273004</v>
      </c>
      <c r="AH164" s="875"/>
      <c r="AI164" s="875"/>
      <c r="AJ164" s="875"/>
      <c r="AK164" s="875"/>
      <c r="AL164" s="875"/>
      <c r="AM164" s="875"/>
      <c r="AN164" s="875"/>
      <c r="AO164" s="875"/>
      <c r="AP164" s="875"/>
      <c r="AQ164" s="875"/>
      <c r="AR164" s="875"/>
      <c r="AS164" s="875"/>
      <c r="AT164" s="875"/>
      <c r="AU164" s="875"/>
      <c r="AV164" s="875"/>
      <c r="AW164" s="875"/>
      <c r="AX164" s="875"/>
      <c r="AY164" s="875"/>
      <c r="AZ164" s="242"/>
      <c r="BA164" s="1100"/>
      <c r="BB164" s="176" t="s">
        <v>201</v>
      </c>
      <c r="BC164" s="515">
        <v>51.008705512691755</v>
      </c>
      <c r="BD164" s="447">
        <v>121.97501190953386</v>
      </c>
      <c r="BE164" s="447">
        <v>19.357005723368047</v>
      </c>
      <c r="BF164" s="447">
        <v>20.878855494765737</v>
      </c>
      <c r="BG164" s="516">
        <v>23.089408915968733</v>
      </c>
      <c r="BH164" s="526">
        <v>44.577585485565614</v>
      </c>
      <c r="BI164" s="447">
        <v>3.9245771823019031</v>
      </c>
      <c r="BJ164" s="447">
        <v>2.888509230261521</v>
      </c>
      <c r="BK164" s="447">
        <v>0</v>
      </c>
      <c r="BL164" s="516">
        <v>0</v>
      </c>
      <c r="BM164" s="526">
        <v>58.110911582314294</v>
      </c>
      <c r="BN164" s="447">
        <v>70.493456848250204</v>
      </c>
      <c r="BO164" s="447">
        <v>32.510879733365023</v>
      </c>
      <c r="BP164" s="447">
        <v>23.803067494269577</v>
      </c>
      <c r="BQ164" s="516">
        <v>0</v>
      </c>
      <c r="BR164" s="526">
        <v>3.5806848006315275</v>
      </c>
      <c r="BS164" s="447">
        <v>17.946821862487607</v>
      </c>
      <c r="BT164" s="447">
        <v>14.073670993056185</v>
      </c>
      <c r="BU164" s="447">
        <v>3.6100324526983587</v>
      </c>
      <c r="BV164" s="447">
        <v>17.265919725609848</v>
      </c>
      <c r="BW164" s="447">
        <v>1.6767050243564041</v>
      </c>
      <c r="BX164" s="447">
        <v>19.877470524751331</v>
      </c>
      <c r="BY164" s="448">
        <v>4.2225106447628491</v>
      </c>
      <c r="BZ164" s="448">
        <v>2.932136587740664</v>
      </c>
      <c r="CA164" s="448">
        <v>11.114803021817044</v>
      </c>
      <c r="CB164" s="448">
        <v>28.669402773715085</v>
      </c>
      <c r="CC164" s="448">
        <v>5.349149979439213</v>
      </c>
      <c r="CD164" s="448">
        <v>9.4131514133786727</v>
      </c>
      <c r="CE164" s="448">
        <v>41.141552177383758</v>
      </c>
      <c r="CF164" s="448">
        <v>5.4696581690098469</v>
      </c>
      <c r="CG164" s="448">
        <v>49.965317405489721</v>
      </c>
      <c r="CH164" s="920"/>
      <c r="CI164" s="920"/>
      <c r="CJ164" s="920"/>
      <c r="CK164" s="920"/>
      <c r="CL164" s="920"/>
      <c r="CM164" s="920"/>
      <c r="CN164" s="920"/>
      <c r="CO164" s="920"/>
      <c r="CP164" s="920"/>
      <c r="CQ164" s="920"/>
      <c r="CR164" s="920"/>
      <c r="CS164" s="920"/>
      <c r="CT164" s="920"/>
      <c r="CU164" s="920"/>
      <c r="CV164" s="920"/>
      <c r="CW164" s="920"/>
      <c r="CX164" s="920"/>
      <c r="CY164" s="920"/>
      <c r="CZ164" s="920"/>
    </row>
    <row r="165" s="133" customFormat="true" ht="15" customHeight="true" x14ac:dyDescent="0.2">
      <c r="A165" s="1124"/>
      <c r="B165" s="302" t="s">
        <v>187</v>
      </c>
      <c r="C165" s="373">
        <v>0.51603070642256366</v>
      </c>
      <c r="D165" s="374">
        <v>0.22338958954367119</v>
      </c>
      <c r="E165" s="374">
        <v>3.257773263841357E-2</v>
      </c>
      <c r="F165" s="374">
        <v>1.1961956904380431E-2</v>
      </c>
      <c r="G165" s="375">
        <v>0</v>
      </c>
      <c r="H165" s="376">
        <v>0.34004164996806902</v>
      </c>
      <c r="I165" s="374">
        <v>5.8262533586599469E-2</v>
      </c>
      <c r="J165" s="374">
        <v>0</v>
      </c>
      <c r="K165" s="374">
        <v>1.635414209079732E-2</v>
      </c>
      <c r="L165" s="377">
        <v>0</v>
      </c>
      <c r="M165" s="378">
        <v>0</v>
      </c>
      <c r="N165" s="374">
        <v>0</v>
      </c>
      <c r="O165" s="374">
        <v>0.11925199584115946</v>
      </c>
      <c r="P165" s="374">
        <v>1.5341099394276452</v>
      </c>
      <c r="Q165" s="377">
        <v>0</v>
      </c>
      <c r="R165" s="378">
        <v>0</v>
      </c>
      <c r="S165" s="374">
        <v>2.8305853919841605E-2</v>
      </c>
      <c r="T165" s="374">
        <v>0.20600730848851934</v>
      </c>
      <c r="U165" s="374">
        <v>0</v>
      </c>
      <c r="V165" s="374">
        <v>0</v>
      </c>
      <c r="W165" s="374">
        <v>5.9597045441350374E-2</v>
      </c>
      <c r="X165" s="374">
        <v>0.33405327641239374</v>
      </c>
      <c r="Y165" s="379">
        <v>0</v>
      </c>
      <c r="Z165" s="379">
        <v>6.5907665330787263E-2</v>
      </c>
      <c r="AA165" s="379">
        <v>0.37329888830684022</v>
      </c>
      <c r="AB165" s="379">
        <v>0.67771224269344654</v>
      </c>
      <c r="AC165" s="379">
        <v>0.33743795255909276</v>
      </c>
      <c r="AD165" s="379">
        <v>0</v>
      </c>
      <c r="AE165" s="379">
        <v>0.61652999130737629</v>
      </c>
      <c r="AF165" s="379">
        <v>0</v>
      </c>
      <c r="AG165" s="379">
        <v>7.8418894262753974E-2</v>
      </c>
      <c r="AH165" s="875"/>
      <c r="AI165" s="875"/>
      <c r="AJ165" s="875"/>
      <c r="AK165" s="875"/>
      <c r="AL165" s="875"/>
      <c r="AM165" s="875"/>
      <c r="AN165" s="875"/>
      <c r="AO165" s="875"/>
      <c r="AP165" s="875"/>
      <c r="AQ165" s="875"/>
      <c r="AR165" s="875"/>
      <c r="AS165" s="875"/>
      <c r="AT165" s="875"/>
      <c r="AU165" s="875"/>
      <c r="AV165" s="875"/>
      <c r="AW165" s="875"/>
      <c r="AX165" s="875"/>
      <c r="AY165" s="875"/>
      <c r="AZ165" s="242"/>
      <c r="BA165" s="1101"/>
      <c r="BB165" s="176" t="s">
        <v>187</v>
      </c>
      <c r="BC165" s="515">
        <v>40.889512900080582</v>
      </c>
      <c r="BD165" s="447">
        <v>12.880140290987491</v>
      </c>
      <c r="BE165" s="447">
        <v>1.8299421956758932</v>
      </c>
      <c r="BF165" s="447">
        <v>0.74590138258800465</v>
      </c>
      <c r="BG165" s="516">
        <v>0</v>
      </c>
      <c r="BH165" s="526">
        <v>11.913194464860352</v>
      </c>
      <c r="BI165" s="447">
        <v>2.0400067327514138</v>
      </c>
      <c r="BJ165" s="447">
        <v>0</v>
      </c>
      <c r="BK165" s="447">
        <v>0.74590138258800465</v>
      </c>
      <c r="BL165" s="516">
        <v>0</v>
      </c>
      <c r="BM165" s="526">
        <v>0</v>
      </c>
      <c r="BN165" s="447">
        <v>0</v>
      </c>
      <c r="BO165" s="447">
        <v>2.8796897059755087</v>
      </c>
      <c r="BP165" s="447">
        <v>38.766704483156687</v>
      </c>
      <c r="BQ165" s="516">
        <v>0</v>
      </c>
      <c r="BR165" s="526">
        <v>0</v>
      </c>
      <c r="BS165" s="447">
        <v>0.85803339764672004</v>
      </c>
      <c r="BT165" s="447">
        <v>3.0161609192337275</v>
      </c>
      <c r="BU165" s="447">
        <v>0</v>
      </c>
      <c r="BV165" s="447">
        <v>0</v>
      </c>
      <c r="BW165" s="447">
        <v>0.80806187021184783</v>
      </c>
      <c r="BX165" s="447">
        <v>10.259855672834842</v>
      </c>
      <c r="BY165" s="448">
        <v>0</v>
      </c>
      <c r="BZ165" s="448">
        <v>3.2544613582635904</v>
      </c>
      <c r="CA165" s="448">
        <v>5.1337706751917764</v>
      </c>
      <c r="CB165" s="448">
        <v>17.205752255227182</v>
      </c>
      <c r="CC165" s="448">
        <v>3.8127257870524023</v>
      </c>
      <c r="CD165" s="448">
        <v>0</v>
      </c>
      <c r="CE165" s="448">
        <v>9.8872829621274896</v>
      </c>
      <c r="CF165" s="448">
        <v>0</v>
      </c>
      <c r="CG165" s="448">
        <v>2.1093918715423885</v>
      </c>
      <c r="CH165" s="920"/>
      <c r="CI165" s="920"/>
      <c r="CJ165" s="920"/>
      <c r="CK165" s="920"/>
      <c r="CL165" s="920"/>
      <c r="CM165" s="920"/>
      <c r="CN165" s="920"/>
      <c r="CO165" s="920"/>
      <c r="CP165" s="920"/>
      <c r="CQ165" s="920"/>
      <c r="CR165" s="920"/>
      <c r="CS165" s="920"/>
      <c r="CT165" s="920"/>
      <c r="CU165" s="920"/>
      <c r="CV165" s="920"/>
      <c r="CW165" s="920"/>
      <c r="CX165" s="920"/>
      <c r="CY165" s="920"/>
      <c r="CZ165" s="920"/>
    </row>
    <row r="166" s="133" customFormat="true" ht="15" customHeight="true" x14ac:dyDescent="0.2">
      <c r="A166" s="786"/>
      <c r="B166" s="302"/>
      <c r="C166" s="373"/>
      <c r="D166" s="374"/>
      <c r="E166" s="374"/>
      <c r="F166" s="374"/>
      <c r="G166" s="375"/>
      <c r="H166" s="376"/>
      <c r="I166" s="374"/>
      <c r="J166" s="374"/>
      <c r="K166" s="374"/>
      <c r="L166" s="377"/>
      <c r="M166" s="378"/>
      <c r="N166" s="374"/>
      <c r="O166" s="374"/>
      <c r="P166" s="374"/>
      <c r="Q166" s="377"/>
      <c r="R166" s="378"/>
      <c r="S166" s="374"/>
      <c r="T166" s="374"/>
      <c r="U166" s="374"/>
      <c r="V166" s="374"/>
      <c r="W166" s="374"/>
      <c r="X166" s="374"/>
      <c r="Y166" s="379"/>
      <c r="Z166" s="379"/>
      <c r="AA166" s="379"/>
      <c r="AB166" s="379"/>
      <c r="AC166" s="379"/>
      <c r="AD166" s="379"/>
      <c r="AE166" s="379"/>
      <c r="AF166" s="379"/>
      <c r="AG166" s="379"/>
      <c r="AH166" s="875"/>
      <c r="AI166" s="875"/>
      <c r="AJ166" s="875"/>
      <c r="AK166" s="875"/>
      <c r="AL166" s="875"/>
      <c r="AM166" s="875"/>
      <c r="AN166" s="875"/>
      <c r="AO166" s="875"/>
      <c r="AP166" s="875"/>
      <c r="AQ166" s="875"/>
      <c r="AR166" s="875"/>
      <c r="AS166" s="875"/>
      <c r="AT166" s="875"/>
      <c r="AU166" s="875"/>
      <c r="AV166" s="875"/>
      <c r="AW166" s="875"/>
      <c r="AX166" s="875"/>
      <c r="AY166" s="875"/>
      <c r="AZ166" s="242"/>
      <c r="BA166" s="787"/>
      <c r="BB166" s="176"/>
      <c r="BC166" s="515"/>
      <c r="BD166" s="447"/>
      <c r="BE166" s="447"/>
      <c r="BF166" s="447"/>
      <c r="BG166" s="516"/>
      <c r="BH166" s="526"/>
      <c r="BI166" s="447"/>
      <c r="BJ166" s="447"/>
      <c r="BK166" s="447"/>
      <c r="BL166" s="516"/>
      <c r="BM166" s="526"/>
      <c r="BN166" s="447"/>
      <c r="BO166" s="447"/>
      <c r="BP166" s="447"/>
      <c r="BQ166" s="516"/>
      <c r="BR166" s="526"/>
      <c r="BS166" s="447"/>
      <c r="BT166" s="447"/>
      <c r="BU166" s="447"/>
      <c r="BV166" s="447"/>
      <c r="BW166" s="447"/>
      <c r="BX166" s="447"/>
      <c r="BY166" s="448"/>
      <c r="BZ166" s="448"/>
      <c r="CA166" s="448"/>
      <c r="CB166" s="448"/>
      <c r="CC166" s="448"/>
      <c r="CD166" s="448"/>
      <c r="CE166" s="448"/>
      <c r="CF166" s="448"/>
      <c r="CG166" s="448"/>
      <c r="CH166" s="920"/>
      <c r="CI166" s="920"/>
      <c r="CJ166" s="920"/>
      <c r="CK166" s="920"/>
      <c r="CL166" s="920"/>
      <c r="CM166" s="920"/>
      <c r="CN166" s="920"/>
      <c r="CO166" s="920"/>
      <c r="CP166" s="920"/>
      <c r="CQ166" s="920"/>
      <c r="CR166" s="920"/>
      <c r="CS166" s="920"/>
      <c r="CT166" s="920"/>
      <c r="CU166" s="920"/>
      <c r="CV166" s="920"/>
      <c r="CW166" s="920"/>
      <c r="CX166" s="920"/>
      <c r="CY166" s="920"/>
      <c r="CZ166" s="920"/>
    </row>
    <row r="167" s="133" customFormat="true" ht="15" customHeight="true" x14ac:dyDescent="0.2">
      <c r="A167" s="786"/>
      <c r="B167" s="302"/>
      <c r="C167" s="373"/>
      <c r="D167" s="374"/>
      <c r="E167" s="374"/>
      <c r="F167" s="374"/>
      <c r="G167" s="375"/>
      <c r="H167" s="376"/>
      <c r="I167" s="374"/>
      <c r="J167" s="374"/>
      <c r="K167" s="374"/>
      <c r="L167" s="377"/>
      <c r="M167" s="378"/>
      <c r="N167" s="374"/>
      <c r="O167" s="374"/>
      <c r="P167" s="374"/>
      <c r="Q167" s="377"/>
      <c r="R167" s="378"/>
      <c r="S167" s="374"/>
      <c r="T167" s="374"/>
      <c r="U167" s="374"/>
      <c r="V167" s="374"/>
      <c r="W167" s="374"/>
      <c r="X167" s="374"/>
      <c r="Y167" s="379"/>
      <c r="Z167" s="379"/>
      <c r="AA167" s="379"/>
      <c r="AB167" s="379"/>
      <c r="AC167" s="379"/>
      <c r="AD167" s="379"/>
      <c r="AE167" s="379"/>
      <c r="AF167" s="379"/>
      <c r="AG167" s="379"/>
      <c r="AH167" s="875"/>
      <c r="AI167" s="875"/>
      <c r="AJ167" s="875"/>
      <c r="AK167" s="875"/>
      <c r="AL167" s="875"/>
      <c r="AM167" s="875"/>
      <c r="AN167" s="875"/>
      <c r="AO167" s="875"/>
      <c r="AP167" s="875"/>
      <c r="AQ167" s="875"/>
      <c r="AR167" s="875"/>
      <c r="AS167" s="875"/>
      <c r="AT167" s="875"/>
      <c r="AU167" s="875"/>
      <c r="AV167" s="875"/>
      <c r="AW167" s="875"/>
      <c r="AX167" s="875"/>
      <c r="AY167" s="875"/>
      <c r="AZ167" s="242"/>
      <c r="BA167" s="787"/>
      <c r="BB167" s="176"/>
      <c r="BC167" s="515"/>
      <c r="BD167" s="447"/>
      <c r="BE167" s="447"/>
      <c r="BF167" s="447"/>
      <c r="BG167" s="516"/>
      <c r="BH167" s="526"/>
      <c r="BI167" s="447"/>
      <c r="BJ167" s="447"/>
      <c r="BK167" s="447"/>
      <c r="BL167" s="516"/>
      <c r="BM167" s="526"/>
      <c r="BN167" s="447"/>
      <c r="BO167" s="447"/>
      <c r="BP167" s="447"/>
      <c r="BQ167" s="516"/>
      <c r="BR167" s="526"/>
      <c r="BS167" s="447"/>
      <c r="BT167" s="447"/>
      <c r="BU167" s="447"/>
      <c r="BV167" s="447"/>
      <c r="BW167" s="447"/>
      <c r="BX167" s="447"/>
      <c r="BY167" s="448"/>
      <c r="BZ167" s="448"/>
      <c r="CA167" s="448"/>
      <c r="CB167" s="448"/>
      <c r="CC167" s="448"/>
      <c r="CD167" s="448"/>
      <c r="CE167" s="448"/>
      <c r="CF167" s="448"/>
      <c r="CG167" s="448"/>
      <c r="CH167" s="920"/>
      <c r="CI167" s="920"/>
      <c r="CJ167" s="920"/>
      <c r="CK167" s="920"/>
      <c r="CL167" s="920"/>
      <c r="CM167" s="920"/>
      <c r="CN167" s="920"/>
      <c r="CO167" s="920"/>
      <c r="CP167" s="920"/>
      <c r="CQ167" s="920"/>
      <c r="CR167" s="920"/>
      <c r="CS167" s="920"/>
      <c r="CT167" s="920"/>
      <c r="CU167" s="920"/>
      <c r="CV167" s="920"/>
      <c r="CW167" s="920"/>
      <c r="CX167" s="920"/>
      <c r="CY167" s="920"/>
      <c r="CZ167" s="920"/>
    </row>
    <row r="168" s="133" customFormat="true" ht="15" customHeight="true" x14ac:dyDescent="0.2">
      <c r="A168" s="786"/>
      <c r="B168" s="302"/>
      <c r="C168" s="373"/>
      <c r="D168" s="374"/>
      <c r="E168" s="374"/>
      <c r="F168" s="374"/>
      <c r="G168" s="375"/>
      <c r="H168" s="376"/>
      <c r="I168" s="374"/>
      <c r="J168" s="374"/>
      <c r="K168" s="374"/>
      <c r="L168" s="377"/>
      <c r="M168" s="378"/>
      <c r="N168" s="374"/>
      <c r="O168" s="374"/>
      <c r="P168" s="374"/>
      <c r="Q168" s="377"/>
      <c r="R168" s="378"/>
      <c r="S168" s="374"/>
      <c r="T168" s="374"/>
      <c r="U168" s="374"/>
      <c r="V168" s="374"/>
      <c r="W168" s="374"/>
      <c r="X168" s="374"/>
      <c r="Y168" s="379"/>
      <c r="Z168" s="379"/>
      <c r="AA168" s="379"/>
      <c r="AB168" s="379"/>
      <c r="AC168" s="379"/>
      <c r="AD168" s="379"/>
      <c r="AE168" s="379"/>
      <c r="AF168" s="379"/>
      <c r="AG168" s="379"/>
      <c r="AH168" s="875"/>
      <c r="AI168" s="875"/>
      <c r="AJ168" s="875"/>
      <c r="AK168" s="875"/>
      <c r="AL168" s="875"/>
      <c r="AM168" s="875"/>
      <c r="AN168" s="875"/>
      <c r="AO168" s="875"/>
      <c r="AP168" s="875"/>
      <c r="AQ168" s="875"/>
      <c r="AR168" s="875"/>
      <c r="AS168" s="875"/>
      <c r="AT168" s="875"/>
      <c r="AU168" s="875"/>
      <c r="AV168" s="875"/>
      <c r="AW168" s="875"/>
      <c r="AX168" s="875"/>
      <c r="AY168" s="875"/>
      <c r="AZ168" s="242"/>
      <c r="BA168" s="787"/>
      <c r="BB168" s="176"/>
      <c r="BC168" s="515"/>
      <c r="BD168" s="447"/>
      <c r="BE168" s="447"/>
      <c r="BF168" s="447"/>
      <c r="BG168" s="516"/>
      <c r="BH168" s="526"/>
      <c r="BI168" s="447"/>
      <c r="BJ168" s="447"/>
      <c r="BK168" s="447"/>
      <c r="BL168" s="516"/>
      <c r="BM168" s="526"/>
      <c r="BN168" s="447"/>
      <c r="BO168" s="447"/>
      <c r="BP168" s="447"/>
      <c r="BQ168" s="516"/>
      <c r="BR168" s="526"/>
      <c r="BS168" s="447"/>
      <c r="BT168" s="447"/>
      <c r="BU168" s="447"/>
      <c r="BV168" s="447"/>
      <c r="BW168" s="447"/>
      <c r="BX168" s="447"/>
      <c r="BY168" s="448"/>
      <c r="BZ168" s="448"/>
      <c r="CA168" s="448"/>
      <c r="CB168" s="448"/>
      <c r="CC168" s="448"/>
      <c r="CD168" s="448"/>
      <c r="CE168" s="448"/>
      <c r="CF168" s="448"/>
      <c r="CG168" s="448"/>
      <c r="CH168" s="920"/>
      <c r="CI168" s="920"/>
      <c r="CJ168" s="920"/>
      <c r="CK168" s="920"/>
      <c r="CL168" s="920"/>
      <c r="CM168" s="920"/>
      <c r="CN168" s="920"/>
      <c r="CO168" s="920"/>
      <c r="CP168" s="920"/>
      <c r="CQ168" s="920"/>
      <c r="CR168" s="920"/>
      <c r="CS168" s="920"/>
      <c r="CT168" s="920"/>
      <c r="CU168" s="920"/>
      <c r="CV168" s="920"/>
      <c r="CW168" s="920"/>
      <c r="CX168" s="920"/>
      <c r="CY168" s="920"/>
      <c r="CZ168" s="920"/>
    </row>
    <row r="169" s="133" customFormat="true" ht="15" customHeight="true" x14ac:dyDescent="0.2">
      <c r="A169" s="786"/>
      <c r="B169" s="302"/>
      <c r="C169" s="373"/>
      <c r="D169" s="374"/>
      <c r="E169" s="374"/>
      <c r="F169" s="374"/>
      <c r="G169" s="375"/>
      <c r="H169" s="376"/>
      <c r="I169" s="374"/>
      <c r="J169" s="374"/>
      <c r="K169" s="374"/>
      <c r="L169" s="377"/>
      <c r="M169" s="378"/>
      <c r="N169" s="374"/>
      <c r="O169" s="374"/>
      <c r="P169" s="374"/>
      <c r="Q169" s="377"/>
      <c r="R169" s="378"/>
      <c r="S169" s="374"/>
      <c r="T169" s="374"/>
      <c r="U169" s="374"/>
      <c r="V169" s="374"/>
      <c r="W169" s="374"/>
      <c r="X169" s="374"/>
      <c r="Y169" s="379"/>
      <c r="Z169" s="379"/>
      <c r="AA169" s="379"/>
      <c r="AB169" s="379"/>
      <c r="AC169" s="379"/>
      <c r="AD169" s="379"/>
      <c r="AE169" s="379"/>
      <c r="AF169" s="379"/>
      <c r="AG169" s="379"/>
      <c r="AH169" s="875"/>
      <c r="AI169" s="875"/>
      <c r="AJ169" s="875"/>
      <c r="AK169" s="875"/>
      <c r="AL169" s="875"/>
      <c r="AM169" s="875"/>
      <c r="AN169" s="875"/>
      <c r="AO169" s="875"/>
      <c r="AP169" s="875"/>
      <c r="AQ169" s="875"/>
      <c r="AR169" s="875"/>
      <c r="AS169" s="875"/>
      <c r="AT169" s="875"/>
      <c r="AU169" s="875"/>
      <c r="AV169" s="875"/>
      <c r="AW169" s="875"/>
      <c r="AX169" s="875"/>
      <c r="AY169" s="875"/>
      <c r="AZ169" s="242"/>
      <c r="BA169" s="787"/>
      <c r="BB169" s="176"/>
      <c r="BC169" s="515"/>
      <c r="BD169" s="447"/>
      <c r="BE169" s="447"/>
      <c r="BF169" s="447"/>
      <c r="BG169" s="516"/>
      <c r="BH169" s="526"/>
      <c r="BI169" s="447"/>
      <c r="BJ169" s="447"/>
      <c r="BK169" s="447"/>
      <c r="BL169" s="516"/>
      <c r="BM169" s="526"/>
      <c r="BN169" s="447"/>
      <c r="BO169" s="447"/>
      <c r="BP169" s="447"/>
      <c r="BQ169" s="516"/>
      <c r="BR169" s="526"/>
      <c r="BS169" s="447"/>
      <c r="BT169" s="447"/>
      <c r="BU169" s="447"/>
      <c r="BV169" s="447"/>
      <c r="BW169" s="447"/>
      <c r="BX169" s="447"/>
      <c r="BY169" s="448"/>
      <c r="BZ169" s="448"/>
      <c r="CA169" s="448"/>
      <c r="CB169" s="448"/>
      <c r="CC169" s="448"/>
      <c r="CD169" s="448"/>
      <c r="CE169" s="448"/>
      <c r="CF169" s="448"/>
      <c r="CG169" s="448"/>
      <c r="CH169" s="920"/>
      <c r="CI169" s="920"/>
      <c r="CJ169" s="920"/>
      <c r="CK169" s="920"/>
      <c r="CL169" s="920"/>
      <c r="CM169" s="920"/>
      <c r="CN169" s="920"/>
      <c r="CO169" s="920"/>
      <c r="CP169" s="920"/>
      <c r="CQ169" s="920"/>
      <c r="CR169" s="920"/>
      <c r="CS169" s="920"/>
      <c r="CT169" s="920"/>
      <c r="CU169" s="920"/>
      <c r="CV169" s="920"/>
      <c r="CW169" s="920"/>
      <c r="CX169" s="920"/>
      <c r="CY169" s="920"/>
      <c r="CZ169" s="920"/>
    </row>
    <row r="170" s="133" customFormat="true" ht="15" customHeight="true" x14ac:dyDescent="0.2">
      <c r="A170" s="786"/>
      <c r="B170" s="302"/>
      <c r="C170" s="373"/>
      <c r="D170" s="374"/>
      <c r="E170" s="374"/>
      <c r="F170" s="374"/>
      <c r="G170" s="375"/>
      <c r="H170" s="376"/>
      <c r="I170" s="374"/>
      <c r="J170" s="374"/>
      <c r="K170" s="374"/>
      <c r="L170" s="377"/>
      <c r="M170" s="378"/>
      <c r="N170" s="374"/>
      <c r="O170" s="374"/>
      <c r="P170" s="374"/>
      <c r="Q170" s="377"/>
      <c r="R170" s="378"/>
      <c r="S170" s="374"/>
      <c r="T170" s="374"/>
      <c r="U170" s="374"/>
      <c r="V170" s="374"/>
      <c r="W170" s="374"/>
      <c r="X170" s="374"/>
      <c r="Y170" s="379"/>
      <c r="Z170" s="379"/>
      <c r="AA170" s="379"/>
      <c r="AB170" s="379"/>
      <c r="AC170" s="379"/>
      <c r="AD170" s="379"/>
      <c r="AE170" s="379"/>
      <c r="AF170" s="379"/>
      <c r="AG170" s="379"/>
      <c r="AH170" s="875"/>
      <c r="AI170" s="875"/>
      <c r="AJ170" s="875"/>
      <c r="AK170" s="875"/>
      <c r="AL170" s="875"/>
      <c r="AM170" s="875"/>
      <c r="AN170" s="875"/>
      <c r="AO170" s="875"/>
      <c r="AP170" s="875"/>
      <c r="AQ170" s="875"/>
      <c r="AR170" s="875"/>
      <c r="AS170" s="875"/>
      <c r="AT170" s="875"/>
      <c r="AU170" s="875"/>
      <c r="AV170" s="875"/>
      <c r="AW170" s="875"/>
      <c r="AX170" s="875"/>
      <c r="AY170" s="875"/>
      <c r="AZ170" s="242"/>
      <c r="BA170" s="787"/>
      <c r="BB170" s="176"/>
      <c r="BC170" s="515"/>
      <c r="BD170" s="447"/>
      <c r="BE170" s="447"/>
      <c r="BF170" s="447"/>
      <c r="BG170" s="516"/>
      <c r="BH170" s="526"/>
      <c r="BI170" s="447"/>
      <c r="BJ170" s="447"/>
      <c r="BK170" s="447"/>
      <c r="BL170" s="516"/>
      <c r="BM170" s="526"/>
      <c r="BN170" s="447"/>
      <c r="BO170" s="447"/>
      <c r="BP170" s="447"/>
      <c r="BQ170" s="516"/>
      <c r="BR170" s="526"/>
      <c r="BS170" s="447"/>
      <c r="BT170" s="447"/>
      <c r="BU170" s="447"/>
      <c r="BV170" s="447"/>
      <c r="BW170" s="447"/>
      <c r="BX170" s="447"/>
      <c r="BY170" s="448"/>
      <c r="BZ170" s="448"/>
      <c r="CA170" s="448"/>
      <c r="CB170" s="448"/>
      <c r="CC170" s="448"/>
      <c r="CD170" s="448"/>
      <c r="CE170" s="448"/>
      <c r="CF170" s="448"/>
      <c r="CG170" s="448"/>
      <c r="CH170" s="920"/>
      <c r="CI170" s="920"/>
      <c r="CJ170" s="920"/>
      <c r="CK170" s="920"/>
      <c r="CL170" s="920"/>
      <c r="CM170" s="920"/>
      <c r="CN170" s="920"/>
      <c r="CO170" s="920"/>
      <c r="CP170" s="920"/>
      <c r="CQ170" s="920"/>
      <c r="CR170" s="920"/>
      <c r="CS170" s="920"/>
      <c r="CT170" s="920"/>
      <c r="CU170" s="920"/>
      <c r="CV170" s="920"/>
      <c r="CW170" s="920"/>
      <c r="CX170" s="920"/>
      <c r="CY170" s="920"/>
      <c r="CZ170" s="920"/>
    </row>
    <row r="171" s="133" customFormat="true" ht="15" customHeight="true" x14ac:dyDescent="0.2">
      <c r="A171" s="786"/>
      <c r="B171" s="302"/>
      <c r="C171" s="373"/>
      <c r="D171" s="374"/>
      <c r="E171" s="374"/>
      <c r="F171" s="374"/>
      <c r="G171" s="375"/>
      <c r="H171" s="376"/>
      <c r="I171" s="374"/>
      <c r="J171" s="374"/>
      <c r="K171" s="374"/>
      <c r="L171" s="377"/>
      <c r="M171" s="378"/>
      <c r="N171" s="374"/>
      <c r="O171" s="374"/>
      <c r="P171" s="374"/>
      <c r="Q171" s="377"/>
      <c r="R171" s="378"/>
      <c r="S171" s="374"/>
      <c r="T171" s="374"/>
      <c r="U171" s="374"/>
      <c r="V171" s="374"/>
      <c r="W171" s="374"/>
      <c r="X171" s="374"/>
      <c r="Y171" s="379"/>
      <c r="Z171" s="379"/>
      <c r="AA171" s="379"/>
      <c r="AB171" s="379"/>
      <c r="AC171" s="379"/>
      <c r="AD171" s="379"/>
      <c r="AE171" s="379"/>
      <c r="AF171" s="379"/>
      <c r="AG171" s="379"/>
      <c r="AH171" s="875"/>
      <c r="AI171" s="875"/>
      <c r="AJ171" s="875"/>
      <c r="AK171" s="875"/>
      <c r="AL171" s="875"/>
      <c r="AM171" s="875"/>
      <c r="AN171" s="875"/>
      <c r="AO171" s="875"/>
      <c r="AP171" s="875"/>
      <c r="AQ171" s="875"/>
      <c r="AR171" s="875"/>
      <c r="AS171" s="875"/>
      <c r="AT171" s="875"/>
      <c r="AU171" s="875"/>
      <c r="AV171" s="875"/>
      <c r="AW171" s="875"/>
      <c r="AX171" s="875"/>
      <c r="AY171" s="875"/>
      <c r="AZ171" s="242"/>
      <c r="BA171" s="787"/>
      <c r="BB171" s="176"/>
      <c r="BC171" s="515"/>
      <c r="BD171" s="447"/>
      <c r="BE171" s="447"/>
      <c r="BF171" s="447"/>
      <c r="BG171" s="516"/>
      <c r="BH171" s="526"/>
      <c r="BI171" s="447"/>
      <c r="BJ171" s="447"/>
      <c r="BK171" s="447"/>
      <c r="BL171" s="516"/>
      <c r="BM171" s="526"/>
      <c r="BN171" s="447"/>
      <c r="BO171" s="447"/>
      <c r="BP171" s="447"/>
      <c r="BQ171" s="516"/>
      <c r="BR171" s="526"/>
      <c r="BS171" s="447"/>
      <c r="BT171" s="447"/>
      <c r="BU171" s="447"/>
      <c r="BV171" s="447"/>
      <c r="BW171" s="447"/>
      <c r="BX171" s="447"/>
      <c r="BY171" s="448"/>
      <c r="BZ171" s="448"/>
      <c r="CA171" s="448"/>
      <c r="CB171" s="448"/>
      <c r="CC171" s="448"/>
      <c r="CD171" s="448"/>
      <c r="CE171" s="448"/>
      <c r="CF171" s="448"/>
      <c r="CG171" s="448"/>
      <c r="CH171" s="920"/>
      <c r="CI171" s="920"/>
      <c r="CJ171" s="920"/>
      <c r="CK171" s="920"/>
      <c r="CL171" s="920"/>
      <c r="CM171" s="920"/>
      <c r="CN171" s="920"/>
      <c r="CO171" s="920"/>
      <c r="CP171" s="920"/>
      <c r="CQ171" s="920"/>
      <c r="CR171" s="920"/>
      <c r="CS171" s="920"/>
      <c r="CT171" s="920"/>
      <c r="CU171" s="920"/>
      <c r="CV171" s="920"/>
      <c r="CW171" s="920"/>
      <c r="CX171" s="920"/>
      <c r="CY171" s="920"/>
      <c r="CZ171" s="920"/>
    </row>
    <row r="172" s="133" customFormat="true" ht="15" customHeight="true" x14ac:dyDescent="0.2">
      <c r="A172" s="786"/>
      <c r="B172" s="302"/>
      <c r="C172" s="373"/>
      <c r="D172" s="374"/>
      <c r="E172" s="374"/>
      <c r="F172" s="374"/>
      <c r="G172" s="375"/>
      <c r="H172" s="376"/>
      <c r="I172" s="374"/>
      <c r="J172" s="374"/>
      <c r="K172" s="374"/>
      <c r="L172" s="377"/>
      <c r="M172" s="378"/>
      <c r="N172" s="374"/>
      <c r="O172" s="374"/>
      <c r="P172" s="374"/>
      <c r="Q172" s="377"/>
      <c r="R172" s="378"/>
      <c r="S172" s="374"/>
      <c r="T172" s="374"/>
      <c r="U172" s="374"/>
      <c r="V172" s="374"/>
      <c r="W172" s="374"/>
      <c r="X172" s="374"/>
      <c r="Y172" s="379"/>
      <c r="Z172" s="379"/>
      <c r="AA172" s="379"/>
      <c r="AB172" s="379"/>
      <c r="AC172" s="379"/>
      <c r="AD172" s="379"/>
      <c r="AE172" s="379"/>
      <c r="AF172" s="379"/>
      <c r="AG172" s="379"/>
      <c r="AH172" s="875"/>
      <c r="AI172" s="875"/>
      <c r="AJ172" s="875"/>
      <c r="AK172" s="875"/>
      <c r="AL172" s="875"/>
      <c r="AM172" s="875"/>
      <c r="AN172" s="875"/>
      <c r="AO172" s="875"/>
      <c r="AP172" s="875"/>
      <c r="AQ172" s="875"/>
      <c r="AR172" s="875"/>
      <c r="AS172" s="875"/>
      <c r="AT172" s="875"/>
      <c r="AU172" s="875"/>
      <c r="AV172" s="875"/>
      <c r="AW172" s="875"/>
      <c r="AX172" s="875"/>
      <c r="AY172" s="875"/>
      <c r="AZ172" s="242"/>
      <c r="BA172" s="787"/>
      <c r="BB172" s="176"/>
      <c r="BC172" s="515"/>
      <c r="BD172" s="447"/>
      <c r="BE172" s="447"/>
      <c r="BF172" s="447"/>
      <c r="BG172" s="516"/>
      <c r="BH172" s="526"/>
      <c r="BI172" s="447"/>
      <c r="BJ172" s="447"/>
      <c r="BK172" s="447"/>
      <c r="BL172" s="516"/>
      <c r="BM172" s="526"/>
      <c r="BN172" s="447"/>
      <c r="BO172" s="447"/>
      <c r="BP172" s="447"/>
      <c r="BQ172" s="516"/>
      <c r="BR172" s="526"/>
      <c r="BS172" s="447"/>
      <c r="BT172" s="447"/>
      <c r="BU172" s="447"/>
      <c r="BV172" s="447"/>
      <c r="BW172" s="447"/>
      <c r="BX172" s="447"/>
      <c r="BY172" s="448"/>
      <c r="BZ172" s="448"/>
      <c r="CA172" s="448"/>
      <c r="CB172" s="448"/>
      <c r="CC172" s="448"/>
      <c r="CD172" s="448"/>
      <c r="CE172" s="448"/>
      <c r="CF172" s="448"/>
      <c r="CG172" s="448"/>
      <c r="CH172" s="920"/>
      <c r="CI172" s="920"/>
      <c r="CJ172" s="920"/>
      <c r="CK172" s="920"/>
      <c r="CL172" s="920"/>
      <c r="CM172" s="920"/>
      <c r="CN172" s="920"/>
      <c r="CO172" s="920"/>
      <c r="CP172" s="920"/>
      <c r="CQ172" s="920"/>
      <c r="CR172" s="920"/>
      <c r="CS172" s="920"/>
      <c r="CT172" s="920"/>
      <c r="CU172" s="920"/>
      <c r="CV172" s="920"/>
      <c r="CW172" s="920"/>
      <c r="CX172" s="920"/>
      <c r="CY172" s="920"/>
      <c r="CZ172" s="920"/>
    </row>
    <row r="173" s="133" customFormat="true" ht="15" customHeight="true" x14ac:dyDescent="0.2">
      <c r="A173" s="786"/>
      <c r="B173" s="302"/>
      <c r="C173" s="373"/>
      <c r="D173" s="374"/>
      <c r="E173" s="374"/>
      <c r="F173" s="374"/>
      <c r="G173" s="375"/>
      <c r="H173" s="376"/>
      <c r="I173" s="374"/>
      <c r="J173" s="374"/>
      <c r="K173" s="374"/>
      <c r="L173" s="377"/>
      <c r="M173" s="378"/>
      <c r="N173" s="374"/>
      <c r="O173" s="374"/>
      <c r="P173" s="374"/>
      <c r="Q173" s="377"/>
      <c r="R173" s="378"/>
      <c r="S173" s="374"/>
      <c r="T173" s="374"/>
      <c r="U173" s="374"/>
      <c r="V173" s="374"/>
      <c r="W173" s="374"/>
      <c r="X173" s="374"/>
      <c r="Y173" s="379"/>
      <c r="Z173" s="379"/>
      <c r="AA173" s="379"/>
      <c r="AB173" s="379"/>
      <c r="AC173" s="379"/>
      <c r="AD173" s="379"/>
      <c r="AE173" s="379"/>
      <c r="AF173" s="379"/>
      <c r="AG173" s="379"/>
      <c r="AH173" s="875"/>
      <c r="AI173" s="875"/>
      <c r="AJ173" s="875"/>
      <c r="AK173" s="875"/>
      <c r="AL173" s="875"/>
      <c r="AM173" s="875"/>
      <c r="AN173" s="875"/>
      <c r="AO173" s="875"/>
      <c r="AP173" s="875"/>
      <c r="AQ173" s="875"/>
      <c r="AR173" s="875"/>
      <c r="AS173" s="875"/>
      <c r="AT173" s="875"/>
      <c r="AU173" s="875"/>
      <c r="AV173" s="875"/>
      <c r="AW173" s="875"/>
      <c r="AX173" s="875"/>
      <c r="AY173" s="875"/>
      <c r="AZ173" s="242"/>
      <c r="BA173" s="787"/>
      <c r="BB173" s="176"/>
      <c r="BC173" s="515"/>
      <c r="BD173" s="447"/>
      <c r="BE173" s="447"/>
      <c r="BF173" s="447"/>
      <c r="BG173" s="516"/>
      <c r="BH173" s="526"/>
      <c r="BI173" s="447"/>
      <c r="BJ173" s="447"/>
      <c r="BK173" s="447"/>
      <c r="BL173" s="516"/>
      <c r="BM173" s="526"/>
      <c r="BN173" s="447"/>
      <c r="BO173" s="447"/>
      <c r="BP173" s="447"/>
      <c r="BQ173" s="516"/>
      <c r="BR173" s="526"/>
      <c r="BS173" s="447"/>
      <c r="BT173" s="447"/>
      <c r="BU173" s="447"/>
      <c r="BV173" s="447"/>
      <c r="BW173" s="447"/>
      <c r="BX173" s="447"/>
      <c r="BY173" s="448"/>
      <c r="BZ173" s="448"/>
      <c r="CA173" s="448"/>
      <c r="CB173" s="448"/>
      <c r="CC173" s="448"/>
      <c r="CD173" s="448"/>
      <c r="CE173" s="448"/>
      <c r="CF173" s="448"/>
      <c r="CG173" s="448"/>
      <c r="CH173" s="920"/>
      <c r="CI173" s="920"/>
      <c r="CJ173" s="920"/>
      <c r="CK173" s="920"/>
      <c r="CL173" s="920"/>
      <c r="CM173" s="920"/>
      <c r="CN173" s="920"/>
      <c r="CO173" s="920"/>
      <c r="CP173" s="920"/>
      <c r="CQ173" s="920"/>
      <c r="CR173" s="920"/>
      <c r="CS173" s="920"/>
      <c r="CT173" s="920"/>
      <c r="CU173" s="920"/>
      <c r="CV173" s="920"/>
      <c r="CW173" s="920"/>
      <c r="CX173" s="920"/>
      <c r="CY173" s="920"/>
      <c r="CZ173" s="920"/>
    </row>
    <row r="174" s="133" customFormat="true" ht="15" customHeight="true" x14ac:dyDescent="0.2">
      <c r="A174" s="786"/>
      <c r="B174" s="302"/>
      <c r="C174" s="373"/>
      <c r="D174" s="374"/>
      <c r="E174" s="374"/>
      <c r="F174" s="374"/>
      <c r="G174" s="375"/>
      <c r="H174" s="376"/>
      <c r="I174" s="374"/>
      <c r="J174" s="374"/>
      <c r="K174" s="374"/>
      <c r="L174" s="377"/>
      <c r="M174" s="378"/>
      <c r="N174" s="374"/>
      <c r="O174" s="374"/>
      <c r="P174" s="374"/>
      <c r="Q174" s="377"/>
      <c r="R174" s="378"/>
      <c r="S174" s="374"/>
      <c r="T174" s="374"/>
      <c r="U174" s="374"/>
      <c r="V174" s="374"/>
      <c r="W174" s="374"/>
      <c r="X174" s="374"/>
      <c r="Y174" s="379"/>
      <c r="Z174" s="379"/>
      <c r="AA174" s="379"/>
      <c r="AB174" s="379"/>
      <c r="AC174" s="379"/>
      <c r="AD174" s="379"/>
      <c r="AE174" s="379"/>
      <c r="AF174" s="379"/>
      <c r="AG174" s="379"/>
      <c r="AH174" s="875"/>
      <c r="AI174" s="875"/>
      <c r="AJ174" s="875"/>
      <c r="AK174" s="875"/>
      <c r="AL174" s="875"/>
      <c r="AM174" s="875"/>
      <c r="AN174" s="875"/>
      <c r="AO174" s="875"/>
      <c r="AP174" s="875"/>
      <c r="AQ174" s="875"/>
      <c r="AR174" s="875"/>
      <c r="AS174" s="875"/>
      <c r="AT174" s="875"/>
      <c r="AU174" s="875"/>
      <c r="AV174" s="875"/>
      <c r="AW174" s="875"/>
      <c r="AX174" s="875"/>
      <c r="AY174" s="875"/>
      <c r="AZ174" s="242"/>
      <c r="BA174" s="787"/>
      <c r="BB174" s="176"/>
      <c r="BC174" s="515"/>
      <c r="BD174" s="447"/>
      <c r="BE174" s="447"/>
      <c r="BF174" s="447"/>
      <c r="BG174" s="516"/>
      <c r="BH174" s="526"/>
      <c r="BI174" s="447"/>
      <c r="BJ174" s="447"/>
      <c r="BK174" s="447"/>
      <c r="BL174" s="516"/>
      <c r="BM174" s="526"/>
      <c r="BN174" s="447"/>
      <c r="BO174" s="447"/>
      <c r="BP174" s="447"/>
      <c r="BQ174" s="516"/>
      <c r="BR174" s="526"/>
      <c r="BS174" s="447"/>
      <c r="BT174" s="447"/>
      <c r="BU174" s="447"/>
      <c r="BV174" s="447"/>
      <c r="BW174" s="447"/>
      <c r="BX174" s="447"/>
      <c r="BY174" s="448"/>
      <c r="BZ174" s="448"/>
      <c r="CA174" s="448"/>
      <c r="CB174" s="448"/>
      <c r="CC174" s="448"/>
      <c r="CD174" s="448"/>
      <c r="CE174" s="448"/>
      <c r="CF174" s="448"/>
      <c r="CG174" s="448"/>
      <c r="CH174" s="920"/>
      <c r="CI174" s="920"/>
      <c r="CJ174" s="920"/>
      <c r="CK174" s="920"/>
      <c r="CL174" s="920"/>
      <c r="CM174" s="920"/>
      <c r="CN174" s="920"/>
      <c r="CO174" s="920"/>
      <c r="CP174" s="920"/>
      <c r="CQ174" s="920"/>
      <c r="CR174" s="920"/>
      <c r="CS174" s="920"/>
      <c r="CT174" s="920"/>
      <c r="CU174" s="920"/>
      <c r="CV174" s="920"/>
      <c r="CW174" s="920"/>
      <c r="CX174" s="920"/>
      <c r="CY174" s="920"/>
      <c r="CZ174" s="920"/>
    </row>
    <row r="175" s="133" customFormat="true" ht="15" customHeight="true" x14ac:dyDescent="0.2">
      <c r="A175" s="786"/>
      <c r="B175" s="302"/>
      <c r="C175" s="373"/>
      <c r="D175" s="374"/>
      <c r="E175" s="374"/>
      <c r="F175" s="374"/>
      <c r="G175" s="375"/>
      <c r="H175" s="376"/>
      <c r="I175" s="374"/>
      <c r="J175" s="374"/>
      <c r="K175" s="374"/>
      <c r="L175" s="377"/>
      <c r="M175" s="378"/>
      <c r="N175" s="374"/>
      <c r="O175" s="374"/>
      <c r="P175" s="374"/>
      <c r="Q175" s="377"/>
      <c r="R175" s="378"/>
      <c r="S175" s="374"/>
      <c r="T175" s="374"/>
      <c r="U175" s="374"/>
      <c r="V175" s="374"/>
      <c r="W175" s="374"/>
      <c r="X175" s="374"/>
      <c r="Y175" s="379"/>
      <c r="Z175" s="379"/>
      <c r="AA175" s="379"/>
      <c r="AB175" s="379"/>
      <c r="AC175" s="379"/>
      <c r="AD175" s="379"/>
      <c r="AE175" s="379"/>
      <c r="AF175" s="379"/>
      <c r="AG175" s="379"/>
      <c r="AH175" s="875"/>
      <c r="AI175" s="875"/>
      <c r="AJ175" s="875"/>
      <c r="AK175" s="875"/>
      <c r="AL175" s="875"/>
      <c r="AM175" s="875"/>
      <c r="AN175" s="875"/>
      <c r="AO175" s="875"/>
      <c r="AP175" s="875"/>
      <c r="AQ175" s="875"/>
      <c r="AR175" s="875"/>
      <c r="AS175" s="875"/>
      <c r="AT175" s="875"/>
      <c r="AU175" s="875"/>
      <c r="AV175" s="875"/>
      <c r="AW175" s="875"/>
      <c r="AX175" s="875"/>
      <c r="AY175" s="875"/>
      <c r="AZ175" s="242"/>
      <c r="BA175" s="787"/>
      <c r="BB175" s="176"/>
      <c r="BC175" s="515"/>
      <c r="BD175" s="447"/>
      <c r="BE175" s="447"/>
      <c r="BF175" s="447"/>
      <c r="BG175" s="516"/>
      <c r="BH175" s="526"/>
      <c r="BI175" s="447"/>
      <c r="BJ175" s="447"/>
      <c r="BK175" s="447"/>
      <c r="BL175" s="516"/>
      <c r="BM175" s="526"/>
      <c r="BN175" s="447"/>
      <c r="BO175" s="447"/>
      <c r="BP175" s="447"/>
      <c r="BQ175" s="516"/>
      <c r="BR175" s="526"/>
      <c r="BS175" s="447"/>
      <c r="BT175" s="447"/>
      <c r="BU175" s="447"/>
      <c r="BV175" s="447"/>
      <c r="BW175" s="447"/>
      <c r="BX175" s="447"/>
      <c r="BY175" s="448"/>
      <c r="BZ175" s="448"/>
      <c r="CA175" s="448"/>
      <c r="CB175" s="448"/>
      <c r="CC175" s="448"/>
      <c r="CD175" s="448"/>
      <c r="CE175" s="448"/>
      <c r="CF175" s="448"/>
      <c r="CG175" s="448"/>
      <c r="CH175" s="920"/>
      <c r="CI175" s="920"/>
      <c r="CJ175" s="920"/>
      <c r="CK175" s="920"/>
      <c r="CL175" s="920"/>
      <c r="CM175" s="920"/>
      <c r="CN175" s="920"/>
      <c r="CO175" s="920"/>
      <c r="CP175" s="920"/>
      <c r="CQ175" s="920"/>
      <c r="CR175" s="920"/>
      <c r="CS175" s="920"/>
      <c r="CT175" s="920"/>
      <c r="CU175" s="920"/>
      <c r="CV175" s="920"/>
      <c r="CW175" s="920"/>
      <c r="CX175" s="920"/>
      <c r="CY175" s="920"/>
      <c r="CZ175" s="920"/>
    </row>
    <row r="176" s="133" customFormat="true" ht="15" customHeight="true" x14ac:dyDescent="0.2">
      <c r="A176" s="786"/>
      <c r="B176" s="302"/>
      <c r="C176" s="373"/>
      <c r="D176" s="374"/>
      <c r="E176" s="374"/>
      <c r="F176" s="374"/>
      <c r="G176" s="375"/>
      <c r="H176" s="376"/>
      <c r="I176" s="374"/>
      <c r="J176" s="374"/>
      <c r="K176" s="374"/>
      <c r="L176" s="377"/>
      <c r="M176" s="378"/>
      <c r="N176" s="374"/>
      <c r="O176" s="374"/>
      <c r="P176" s="374"/>
      <c r="Q176" s="377"/>
      <c r="R176" s="378"/>
      <c r="S176" s="374"/>
      <c r="T176" s="374"/>
      <c r="U176" s="374"/>
      <c r="V176" s="374"/>
      <c r="W176" s="374"/>
      <c r="X176" s="374"/>
      <c r="Y176" s="379"/>
      <c r="Z176" s="379"/>
      <c r="AA176" s="379"/>
      <c r="AB176" s="379"/>
      <c r="AC176" s="379"/>
      <c r="AD176" s="379"/>
      <c r="AE176" s="379"/>
      <c r="AF176" s="379"/>
      <c r="AG176" s="379"/>
      <c r="AH176" s="875"/>
      <c r="AI176" s="875"/>
      <c r="AJ176" s="875"/>
      <c r="AK176" s="875"/>
      <c r="AL176" s="875"/>
      <c r="AM176" s="875"/>
      <c r="AN176" s="875"/>
      <c r="AO176" s="875"/>
      <c r="AP176" s="875"/>
      <c r="AQ176" s="875"/>
      <c r="AR176" s="875"/>
      <c r="AS176" s="875"/>
      <c r="AT176" s="875"/>
      <c r="AU176" s="875"/>
      <c r="AV176" s="875"/>
      <c r="AW176" s="875"/>
      <c r="AX176" s="875"/>
      <c r="AY176" s="875"/>
      <c r="AZ176" s="242"/>
      <c r="BA176" s="787"/>
      <c r="BB176" s="176"/>
      <c r="BC176" s="515"/>
      <c r="BD176" s="447"/>
      <c r="BE176" s="447"/>
      <c r="BF176" s="447"/>
      <c r="BG176" s="516"/>
      <c r="BH176" s="526"/>
      <c r="BI176" s="447"/>
      <c r="BJ176" s="447"/>
      <c r="BK176" s="447"/>
      <c r="BL176" s="516"/>
      <c r="BM176" s="526"/>
      <c r="BN176" s="447"/>
      <c r="BO176" s="447"/>
      <c r="BP176" s="447"/>
      <c r="BQ176" s="516"/>
      <c r="BR176" s="526"/>
      <c r="BS176" s="447"/>
      <c r="BT176" s="447"/>
      <c r="BU176" s="447"/>
      <c r="BV176" s="447"/>
      <c r="BW176" s="447"/>
      <c r="BX176" s="447"/>
      <c r="BY176" s="448"/>
      <c r="BZ176" s="448"/>
      <c r="CA176" s="448"/>
      <c r="CB176" s="448"/>
      <c r="CC176" s="448"/>
      <c r="CD176" s="448"/>
      <c r="CE176" s="448"/>
      <c r="CF176" s="448"/>
      <c r="CG176" s="448"/>
      <c r="CH176" s="920"/>
      <c r="CI176" s="920"/>
      <c r="CJ176" s="920"/>
      <c r="CK176" s="920"/>
      <c r="CL176" s="920"/>
      <c r="CM176" s="920"/>
      <c r="CN176" s="920"/>
      <c r="CO176" s="920"/>
      <c r="CP176" s="920"/>
      <c r="CQ176" s="920"/>
      <c r="CR176" s="920"/>
      <c r="CS176" s="920"/>
      <c r="CT176" s="920"/>
      <c r="CU176" s="920"/>
      <c r="CV176" s="920"/>
      <c r="CW176" s="920"/>
      <c r="CX176" s="920"/>
      <c r="CY176" s="920"/>
      <c r="CZ176" s="920"/>
    </row>
    <row r="177" s="133" customFormat="true" ht="15" customHeight="true" x14ac:dyDescent="0.2">
      <c r="A177" s="786"/>
      <c r="B177" s="302"/>
      <c r="C177" s="373"/>
      <c r="D177" s="374"/>
      <c r="E177" s="374"/>
      <c r="F177" s="374"/>
      <c r="G177" s="375"/>
      <c r="H177" s="376"/>
      <c r="I177" s="374"/>
      <c r="J177" s="374"/>
      <c r="K177" s="374"/>
      <c r="L177" s="377"/>
      <c r="M177" s="378"/>
      <c r="N177" s="374"/>
      <c r="O177" s="374"/>
      <c r="P177" s="374"/>
      <c r="Q177" s="377"/>
      <c r="R177" s="378"/>
      <c r="S177" s="374"/>
      <c r="T177" s="374"/>
      <c r="U177" s="374"/>
      <c r="V177" s="374"/>
      <c r="W177" s="374"/>
      <c r="X177" s="374"/>
      <c r="Y177" s="379"/>
      <c r="Z177" s="379"/>
      <c r="AA177" s="379"/>
      <c r="AB177" s="379"/>
      <c r="AC177" s="379"/>
      <c r="AD177" s="379"/>
      <c r="AE177" s="379"/>
      <c r="AF177" s="379"/>
      <c r="AG177" s="379"/>
      <c r="AH177" s="875"/>
      <c r="AI177" s="875"/>
      <c r="AJ177" s="875"/>
      <c r="AK177" s="875"/>
      <c r="AL177" s="875"/>
      <c r="AM177" s="875"/>
      <c r="AN177" s="875"/>
      <c r="AO177" s="875"/>
      <c r="AP177" s="875"/>
      <c r="AQ177" s="875"/>
      <c r="AR177" s="875"/>
      <c r="AS177" s="875"/>
      <c r="AT177" s="875"/>
      <c r="AU177" s="875"/>
      <c r="AV177" s="875"/>
      <c r="AW177" s="875"/>
      <c r="AX177" s="875"/>
      <c r="AY177" s="875"/>
      <c r="AZ177" s="242"/>
      <c r="BA177" s="787"/>
      <c r="BB177" s="176"/>
      <c r="BC177" s="515"/>
      <c r="BD177" s="447"/>
      <c r="BE177" s="447"/>
      <c r="BF177" s="447"/>
      <c r="BG177" s="516"/>
      <c r="BH177" s="526"/>
      <c r="BI177" s="447"/>
      <c r="BJ177" s="447"/>
      <c r="BK177" s="447"/>
      <c r="BL177" s="516"/>
      <c r="BM177" s="526"/>
      <c r="BN177" s="447"/>
      <c r="BO177" s="447"/>
      <c r="BP177" s="447"/>
      <c r="BQ177" s="516"/>
      <c r="BR177" s="526"/>
      <c r="BS177" s="447"/>
      <c r="BT177" s="447"/>
      <c r="BU177" s="447"/>
      <c r="BV177" s="447"/>
      <c r="BW177" s="447"/>
      <c r="BX177" s="447"/>
      <c r="BY177" s="448"/>
      <c r="BZ177" s="448"/>
      <c r="CA177" s="448"/>
      <c r="CB177" s="448"/>
      <c r="CC177" s="448"/>
      <c r="CD177" s="448"/>
      <c r="CE177" s="448"/>
      <c r="CF177" s="448"/>
      <c r="CG177" s="448"/>
      <c r="CH177" s="920"/>
      <c r="CI177" s="920"/>
      <c r="CJ177" s="920"/>
      <c r="CK177" s="920"/>
      <c r="CL177" s="920"/>
      <c r="CM177" s="920"/>
      <c r="CN177" s="920"/>
      <c r="CO177" s="920"/>
      <c r="CP177" s="920"/>
      <c r="CQ177" s="920"/>
      <c r="CR177" s="920"/>
      <c r="CS177" s="920"/>
      <c r="CT177" s="920"/>
      <c r="CU177" s="920"/>
      <c r="CV177" s="920"/>
      <c r="CW177" s="920"/>
      <c r="CX177" s="920"/>
      <c r="CY177" s="920"/>
      <c r="CZ177" s="920"/>
    </row>
    <row r="178" s="133" customFormat="true" ht="15" customHeight="true" x14ac:dyDescent="0.2">
      <c r="A178" s="786"/>
      <c r="B178" s="302"/>
      <c r="C178" s="373"/>
      <c r="D178" s="374"/>
      <c r="E178" s="374"/>
      <c r="F178" s="374"/>
      <c r="G178" s="375"/>
      <c r="H178" s="376"/>
      <c r="I178" s="374"/>
      <c r="J178" s="374"/>
      <c r="K178" s="374"/>
      <c r="L178" s="377"/>
      <c r="M178" s="378"/>
      <c r="N178" s="374"/>
      <c r="O178" s="374"/>
      <c r="P178" s="374"/>
      <c r="Q178" s="377"/>
      <c r="R178" s="378"/>
      <c r="S178" s="374"/>
      <c r="T178" s="374"/>
      <c r="U178" s="374"/>
      <c r="V178" s="374"/>
      <c r="W178" s="374"/>
      <c r="X178" s="374"/>
      <c r="Y178" s="379"/>
      <c r="Z178" s="379"/>
      <c r="AA178" s="379"/>
      <c r="AB178" s="379"/>
      <c r="AC178" s="379"/>
      <c r="AD178" s="379"/>
      <c r="AE178" s="379"/>
      <c r="AF178" s="379"/>
      <c r="AG178" s="379"/>
      <c r="AH178" s="875"/>
      <c r="AI178" s="875"/>
      <c r="AJ178" s="875"/>
      <c r="AK178" s="875"/>
      <c r="AL178" s="875"/>
      <c r="AM178" s="875"/>
      <c r="AN178" s="875"/>
      <c r="AO178" s="875"/>
      <c r="AP178" s="875"/>
      <c r="AQ178" s="875"/>
      <c r="AR178" s="875"/>
      <c r="AS178" s="875"/>
      <c r="AT178" s="875"/>
      <c r="AU178" s="875"/>
      <c r="AV178" s="875"/>
      <c r="AW178" s="875"/>
      <c r="AX178" s="875"/>
      <c r="AY178" s="875"/>
      <c r="AZ178" s="242"/>
      <c r="BA178" s="787"/>
      <c r="BB178" s="176"/>
      <c r="BC178" s="515"/>
      <c r="BD178" s="447"/>
      <c r="BE178" s="447"/>
      <c r="BF178" s="447"/>
      <c r="BG178" s="516"/>
      <c r="BH178" s="526"/>
      <c r="BI178" s="447"/>
      <c r="BJ178" s="447"/>
      <c r="BK178" s="447"/>
      <c r="BL178" s="516"/>
      <c r="BM178" s="526"/>
      <c r="BN178" s="447"/>
      <c r="BO178" s="447"/>
      <c r="BP178" s="447"/>
      <c r="BQ178" s="516"/>
      <c r="BR178" s="526"/>
      <c r="BS178" s="447"/>
      <c r="BT178" s="447"/>
      <c r="BU178" s="447"/>
      <c r="BV178" s="447"/>
      <c r="BW178" s="447"/>
      <c r="BX178" s="447"/>
      <c r="BY178" s="448"/>
      <c r="BZ178" s="448"/>
      <c r="CA178" s="448"/>
      <c r="CB178" s="448"/>
      <c r="CC178" s="448"/>
      <c r="CD178" s="448"/>
      <c r="CE178" s="448"/>
      <c r="CF178" s="448"/>
      <c r="CG178" s="448"/>
      <c r="CH178" s="920"/>
      <c r="CI178" s="920"/>
      <c r="CJ178" s="920"/>
      <c r="CK178" s="920"/>
      <c r="CL178" s="920"/>
      <c r="CM178" s="920"/>
      <c r="CN178" s="920"/>
      <c r="CO178" s="920"/>
      <c r="CP178" s="920"/>
      <c r="CQ178" s="920"/>
      <c r="CR178" s="920"/>
      <c r="CS178" s="920"/>
      <c r="CT178" s="920"/>
      <c r="CU178" s="920"/>
      <c r="CV178" s="920"/>
      <c r="CW178" s="920"/>
      <c r="CX178" s="920"/>
      <c r="CY178" s="920"/>
      <c r="CZ178" s="920"/>
    </row>
    <row r="179" s="133" customFormat="true" ht="15" customHeight="true" x14ac:dyDescent="0.2">
      <c r="A179" s="786"/>
      <c r="B179" s="302"/>
      <c r="C179" s="373"/>
      <c r="D179" s="374"/>
      <c r="E179" s="374"/>
      <c r="F179" s="374"/>
      <c r="G179" s="375"/>
      <c r="H179" s="376"/>
      <c r="I179" s="374"/>
      <c r="J179" s="374"/>
      <c r="K179" s="374"/>
      <c r="L179" s="377"/>
      <c r="M179" s="378"/>
      <c r="N179" s="374"/>
      <c r="O179" s="374"/>
      <c r="P179" s="374"/>
      <c r="Q179" s="377"/>
      <c r="R179" s="378"/>
      <c r="S179" s="374"/>
      <c r="T179" s="374"/>
      <c r="U179" s="374"/>
      <c r="V179" s="374"/>
      <c r="W179" s="374"/>
      <c r="X179" s="374"/>
      <c r="Y179" s="379"/>
      <c r="Z179" s="379"/>
      <c r="AA179" s="379"/>
      <c r="AB179" s="379"/>
      <c r="AC179" s="379"/>
      <c r="AD179" s="379"/>
      <c r="AE179" s="379"/>
      <c r="AF179" s="379"/>
      <c r="AG179" s="379"/>
      <c r="AH179" s="875"/>
      <c r="AI179" s="875"/>
      <c r="AJ179" s="875"/>
      <c r="AK179" s="875"/>
      <c r="AL179" s="875"/>
      <c r="AM179" s="875"/>
      <c r="AN179" s="875"/>
      <c r="AO179" s="875"/>
      <c r="AP179" s="875"/>
      <c r="AQ179" s="875"/>
      <c r="AR179" s="875"/>
      <c r="AS179" s="875"/>
      <c r="AT179" s="875"/>
      <c r="AU179" s="875"/>
      <c r="AV179" s="875"/>
      <c r="AW179" s="875"/>
      <c r="AX179" s="875"/>
      <c r="AY179" s="875"/>
      <c r="AZ179" s="242"/>
      <c r="BA179" s="787"/>
      <c r="BB179" s="176"/>
      <c r="BC179" s="515"/>
      <c r="BD179" s="447"/>
      <c r="BE179" s="447"/>
      <c r="BF179" s="447"/>
      <c r="BG179" s="516"/>
      <c r="BH179" s="526"/>
      <c r="BI179" s="447"/>
      <c r="BJ179" s="447"/>
      <c r="BK179" s="447"/>
      <c r="BL179" s="516"/>
      <c r="BM179" s="526"/>
      <c r="BN179" s="447"/>
      <c r="BO179" s="447"/>
      <c r="BP179" s="447"/>
      <c r="BQ179" s="516"/>
      <c r="BR179" s="526"/>
      <c r="BS179" s="447"/>
      <c r="BT179" s="447"/>
      <c r="BU179" s="447"/>
      <c r="BV179" s="447"/>
      <c r="BW179" s="447"/>
      <c r="BX179" s="447"/>
      <c r="BY179" s="448"/>
      <c r="BZ179" s="448"/>
      <c r="CA179" s="448"/>
      <c r="CB179" s="448"/>
      <c r="CC179" s="448"/>
      <c r="CD179" s="448"/>
      <c r="CE179" s="448"/>
      <c r="CF179" s="448"/>
      <c r="CG179" s="448"/>
      <c r="CH179" s="920"/>
      <c r="CI179" s="920"/>
      <c r="CJ179" s="920"/>
      <c r="CK179" s="920"/>
      <c r="CL179" s="920"/>
      <c r="CM179" s="920"/>
      <c r="CN179" s="920"/>
      <c r="CO179" s="920"/>
      <c r="CP179" s="920"/>
      <c r="CQ179" s="920"/>
      <c r="CR179" s="920"/>
      <c r="CS179" s="920"/>
      <c r="CT179" s="920"/>
      <c r="CU179" s="920"/>
      <c r="CV179" s="920"/>
      <c r="CW179" s="920"/>
      <c r="CX179" s="920"/>
      <c r="CY179" s="920"/>
      <c r="CZ179" s="920"/>
    </row>
    <row r="180" s="133" customFormat="true" ht="15" customHeight="true" x14ac:dyDescent="0.2">
      <c r="A180" s="786"/>
      <c r="B180" s="302"/>
      <c r="C180" s="373"/>
      <c r="D180" s="374"/>
      <c r="E180" s="374"/>
      <c r="F180" s="374"/>
      <c r="G180" s="375"/>
      <c r="H180" s="376"/>
      <c r="I180" s="374"/>
      <c r="J180" s="374"/>
      <c r="K180" s="374"/>
      <c r="L180" s="377"/>
      <c r="M180" s="378"/>
      <c r="N180" s="374"/>
      <c r="O180" s="374"/>
      <c r="P180" s="374"/>
      <c r="Q180" s="377"/>
      <c r="R180" s="378"/>
      <c r="S180" s="374"/>
      <c r="T180" s="374"/>
      <c r="U180" s="374"/>
      <c r="V180" s="374"/>
      <c r="W180" s="374"/>
      <c r="X180" s="374"/>
      <c r="Y180" s="379"/>
      <c r="Z180" s="379"/>
      <c r="AA180" s="379"/>
      <c r="AB180" s="379"/>
      <c r="AC180" s="379"/>
      <c r="AD180" s="379"/>
      <c r="AE180" s="379"/>
      <c r="AF180" s="379"/>
      <c r="AG180" s="379"/>
      <c r="AH180" s="875"/>
      <c r="AI180" s="875"/>
      <c r="AJ180" s="875"/>
      <c r="AK180" s="875"/>
      <c r="AL180" s="875"/>
      <c r="AM180" s="875"/>
      <c r="AN180" s="875"/>
      <c r="AO180" s="875"/>
      <c r="AP180" s="875"/>
      <c r="AQ180" s="875"/>
      <c r="AR180" s="875"/>
      <c r="AS180" s="875"/>
      <c r="AT180" s="875"/>
      <c r="AU180" s="875"/>
      <c r="AV180" s="875"/>
      <c r="AW180" s="875"/>
      <c r="AX180" s="875"/>
      <c r="AY180" s="875"/>
      <c r="AZ180" s="242"/>
      <c r="BA180" s="787"/>
      <c r="BB180" s="176"/>
      <c r="BC180" s="515"/>
      <c r="BD180" s="447"/>
      <c r="BE180" s="447"/>
      <c r="BF180" s="447"/>
      <c r="BG180" s="516"/>
      <c r="BH180" s="526"/>
      <c r="BI180" s="447"/>
      <c r="BJ180" s="447"/>
      <c r="BK180" s="447"/>
      <c r="BL180" s="516"/>
      <c r="BM180" s="526"/>
      <c r="BN180" s="447"/>
      <c r="BO180" s="447"/>
      <c r="BP180" s="447"/>
      <c r="BQ180" s="516"/>
      <c r="BR180" s="526"/>
      <c r="BS180" s="447"/>
      <c r="BT180" s="447"/>
      <c r="BU180" s="447"/>
      <c r="BV180" s="447"/>
      <c r="BW180" s="447"/>
      <c r="BX180" s="447"/>
      <c r="BY180" s="448"/>
      <c r="BZ180" s="448"/>
      <c r="CA180" s="448"/>
      <c r="CB180" s="448"/>
      <c r="CC180" s="448"/>
      <c r="CD180" s="448"/>
      <c r="CE180" s="448"/>
      <c r="CF180" s="448"/>
      <c r="CG180" s="448"/>
      <c r="CH180" s="920"/>
      <c r="CI180" s="920"/>
      <c r="CJ180" s="920"/>
      <c r="CK180" s="920"/>
      <c r="CL180" s="920"/>
      <c r="CM180" s="920"/>
      <c r="CN180" s="920"/>
      <c r="CO180" s="920"/>
      <c r="CP180" s="920"/>
      <c r="CQ180" s="920"/>
      <c r="CR180" s="920"/>
      <c r="CS180" s="920"/>
      <c r="CT180" s="920"/>
      <c r="CU180" s="920"/>
      <c r="CV180" s="920"/>
      <c r="CW180" s="920"/>
      <c r="CX180" s="920"/>
      <c r="CY180" s="920"/>
      <c r="CZ180" s="920"/>
    </row>
    <row r="181" s="133" customFormat="true" ht="15" customHeight="true" x14ac:dyDescent="0.2">
      <c r="A181" s="786"/>
      <c r="B181" s="302"/>
      <c r="C181" s="373"/>
      <c r="D181" s="374"/>
      <c r="E181" s="374"/>
      <c r="F181" s="374"/>
      <c r="G181" s="375"/>
      <c r="H181" s="376"/>
      <c r="I181" s="374"/>
      <c r="J181" s="374"/>
      <c r="K181" s="374"/>
      <c r="L181" s="377"/>
      <c r="M181" s="378"/>
      <c r="N181" s="374"/>
      <c r="O181" s="374"/>
      <c r="P181" s="374"/>
      <c r="Q181" s="377"/>
      <c r="R181" s="378"/>
      <c r="S181" s="374"/>
      <c r="T181" s="374"/>
      <c r="U181" s="374"/>
      <c r="V181" s="374"/>
      <c r="W181" s="374"/>
      <c r="X181" s="374"/>
      <c r="Y181" s="379"/>
      <c r="Z181" s="379"/>
      <c r="AA181" s="379"/>
      <c r="AB181" s="379"/>
      <c r="AC181" s="379"/>
      <c r="AD181" s="379"/>
      <c r="AE181" s="379"/>
      <c r="AF181" s="379"/>
      <c r="AG181" s="379"/>
      <c r="AH181" s="875"/>
      <c r="AI181" s="875"/>
      <c r="AJ181" s="875"/>
      <c r="AK181" s="875"/>
      <c r="AL181" s="875"/>
      <c r="AM181" s="875"/>
      <c r="AN181" s="875"/>
      <c r="AO181" s="875"/>
      <c r="AP181" s="875"/>
      <c r="AQ181" s="875"/>
      <c r="AR181" s="875"/>
      <c r="AS181" s="875"/>
      <c r="AT181" s="875"/>
      <c r="AU181" s="875"/>
      <c r="AV181" s="875"/>
      <c r="AW181" s="875"/>
      <c r="AX181" s="875"/>
      <c r="AY181" s="875"/>
      <c r="AZ181" s="242"/>
      <c r="BA181" s="787"/>
      <c r="BB181" s="176"/>
      <c r="BC181" s="515"/>
      <c r="BD181" s="447"/>
      <c r="BE181" s="447"/>
      <c r="BF181" s="447"/>
      <c r="BG181" s="516"/>
      <c r="BH181" s="526"/>
      <c r="BI181" s="447"/>
      <c r="BJ181" s="447"/>
      <c r="BK181" s="447"/>
      <c r="BL181" s="516"/>
      <c r="BM181" s="526"/>
      <c r="BN181" s="447"/>
      <c r="BO181" s="447"/>
      <c r="BP181" s="447"/>
      <c r="BQ181" s="516"/>
      <c r="BR181" s="526"/>
      <c r="BS181" s="447"/>
      <c r="BT181" s="447"/>
      <c r="BU181" s="447"/>
      <c r="BV181" s="447"/>
      <c r="BW181" s="447"/>
      <c r="BX181" s="447"/>
      <c r="BY181" s="448"/>
      <c r="BZ181" s="448"/>
      <c r="CA181" s="448"/>
      <c r="CB181" s="448"/>
      <c r="CC181" s="448"/>
      <c r="CD181" s="448"/>
      <c r="CE181" s="448"/>
      <c r="CF181" s="448"/>
      <c r="CG181" s="448"/>
      <c r="CH181" s="920"/>
      <c r="CI181" s="920"/>
      <c r="CJ181" s="920"/>
      <c r="CK181" s="920"/>
      <c r="CL181" s="920"/>
      <c r="CM181" s="920"/>
      <c r="CN181" s="920"/>
      <c r="CO181" s="920"/>
      <c r="CP181" s="920"/>
      <c r="CQ181" s="920"/>
      <c r="CR181" s="920"/>
      <c r="CS181" s="920"/>
      <c r="CT181" s="920"/>
      <c r="CU181" s="920"/>
      <c r="CV181" s="920"/>
      <c r="CW181" s="920"/>
      <c r="CX181" s="920"/>
      <c r="CY181" s="920"/>
      <c r="CZ181" s="920"/>
    </row>
    <row r="182" s="133" customFormat="true" ht="15" customHeight="true" x14ac:dyDescent="0.2">
      <c r="A182" s="786"/>
      <c r="B182" s="302"/>
      <c r="C182" s="373"/>
      <c r="D182" s="374"/>
      <c r="E182" s="374"/>
      <c r="F182" s="374"/>
      <c r="G182" s="375"/>
      <c r="H182" s="376"/>
      <c r="I182" s="374"/>
      <c r="J182" s="374"/>
      <c r="K182" s="374"/>
      <c r="L182" s="377"/>
      <c r="M182" s="378"/>
      <c r="N182" s="374"/>
      <c r="O182" s="374"/>
      <c r="P182" s="374"/>
      <c r="Q182" s="377"/>
      <c r="R182" s="378"/>
      <c r="S182" s="374"/>
      <c r="T182" s="374"/>
      <c r="U182" s="374"/>
      <c r="V182" s="374"/>
      <c r="W182" s="374"/>
      <c r="X182" s="374"/>
      <c r="Y182" s="379"/>
      <c r="Z182" s="379"/>
      <c r="AA182" s="379"/>
      <c r="AB182" s="379"/>
      <c r="AC182" s="379"/>
      <c r="AD182" s="379"/>
      <c r="AE182" s="379"/>
      <c r="AF182" s="379"/>
      <c r="AG182" s="379"/>
      <c r="AH182" s="875"/>
      <c r="AI182" s="875"/>
      <c r="AJ182" s="875"/>
      <c r="AK182" s="875"/>
      <c r="AL182" s="875"/>
      <c r="AM182" s="875"/>
      <c r="AN182" s="875"/>
      <c r="AO182" s="875"/>
      <c r="AP182" s="875"/>
      <c r="AQ182" s="875"/>
      <c r="AR182" s="875"/>
      <c r="AS182" s="875"/>
      <c r="AT182" s="875"/>
      <c r="AU182" s="875"/>
      <c r="AV182" s="875"/>
      <c r="AW182" s="875"/>
      <c r="AX182" s="875"/>
      <c r="AY182" s="875"/>
      <c r="AZ182" s="242"/>
      <c r="BA182" s="787"/>
      <c r="BB182" s="176"/>
      <c r="BC182" s="515"/>
      <c r="BD182" s="447"/>
      <c r="BE182" s="447"/>
      <c r="BF182" s="447"/>
      <c r="BG182" s="516"/>
      <c r="BH182" s="526"/>
      <c r="BI182" s="447"/>
      <c r="BJ182" s="447"/>
      <c r="BK182" s="447"/>
      <c r="BL182" s="516"/>
      <c r="BM182" s="526"/>
      <c r="BN182" s="447"/>
      <c r="BO182" s="447"/>
      <c r="BP182" s="447"/>
      <c r="BQ182" s="516"/>
      <c r="BR182" s="526"/>
      <c r="BS182" s="447"/>
      <c r="BT182" s="447"/>
      <c r="BU182" s="447"/>
      <c r="BV182" s="447"/>
      <c r="BW182" s="447"/>
      <c r="BX182" s="447"/>
      <c r="BY182" s="448"/>
      <c r="BZ182" s="448"/>
      <c r="CA182" s="448"/>
      <c r="CB182" s="448"/>
      <c r="CC182" s="448"/>
      <c r="CD182" s="448"/>
      <c r="CE182" s="448"/>
      <c r="CF182" s="448"/>
      <c r="CG182" s="448"/>
      <c r="CH182" s="920"/>
      <c r="CI182" s="920"/>
      <c r="CJ182" s="920"/>
      <c r="CK182" s="920"/>
      <c r="CL182" s="920"/>
      <c r="CM182" s="920"/>
      <c r="CN182" s="920"/>
      <c r="CO182" s="920"/>
      <c r="CP182" s="920"/>
      <c r="CQ182" s="920"/>
      <c r="CR182" s="920"/>
      <c r="CS182" s="920"/>
      <c r="CT182" s="920"/>
      <c r="CU182" s="920"/>
      <c r="CV182" s="920"/>
      <c r="CW182" s="920"/>
      <c r="CX182" s="920"/>
      <c r="CY182" s="920"/>
      <c r="CZ182" s="920"/>
    </row>
    <row r="183" s="133" customFormat="true" ht="15" customHeight="true" x14ac:dyDescent="0.2">
      <c r="A183" s="786"/>
      <c r="B183" s="302"/>
      <c r="C183" s="373"/>
      <c r="D183" s="374"/>
      <c r="E183" s="374"/>
      <c r="F183" s="374"/>
      <c r="G183" s="375"/>
      <c r="H183" s="376"/>
      <c r="I183" s="374"/>
      <c r="J183" s="374"/>
      <c r="K183" s="374"/>
      <c r="L183" s="377"/>
      <c r="M183" s="378"/>
      <c r="N183" s="374"/>
      <c r="O183" s="374"/>
      <c r="P183" s="374"/>
      <c r="Q183" s="377"/>
      <c r="R183" s="378"/>
      <c r="S183" s="374"/>
      <c r="T183" s="374"/>
      <c r="U183" s="374"/>
      <c r="V183" s="374"/>
      <c r="W183" s="374"/>
      <c r="X183" s="374"/>
      <c r="Y183" s="379"/>
      <c r="Z183" s="379"/>
      <c r="AA183" s="379"/>
      <c r="AB183" s="379"/>
      <c r="AC183" s="379"/>
      <c r="AD183" s="379"/>
      <c r="AE183" s="379"/>
      <c r="AF183" s="379"/>
      <c r="AG183" s="379"/>
      <c r="AH183" s="875"/>
      <c r="AI183" s="875"/>
      <c r="AJ183" s="875"/>
      <c r="AK183" s="875"/>
      <c r="AL183" s="875"/>
      <c r="AM183" s="875"/>
      <c r="AN183" s="875"/>
      <c r="AO183" s="875"/>
      <c r="AP183" s="875"/>
      <c r="AQ183" s="875"/>
      <c r="AR183" s="875"/>
      <c r="AS183" s="875"/>
      <c r="AT183" s="875"/>
      <c r="AU183" s="875"/>
      <c r="AV183" s="875"/>
      <c r="AW183" s="875"/>
      <c r="AX183" s="875"/>
      <c r="AY183" s="875"/>
      <c r="AZ183" s="242"/>
      <c r="BA183" s="787"/>
      <c r="BB183" s="176"/>
      <c r="BC183" s="515"/>
      <c r="BD183" s="447"/>
      <c r="BE183" s="447"/>
      <c r="BF183" s="447"/>
      <c r="BG183" s="516"/>
      <c r="BH183" s="526"/>
      <c r="BI183" s="447"/>
      <c r="BJ183" s="447"/>
      <c r="BK183" s="447"/>
      <c r="BL183" s="516"/>
      <c r="BM183" s="526"/>
      <c r="BN183" s="447"/>
      <c r="BO183" s="447"/>
      <c r="BP183" s="447"/>
      <c r="BQ183" s="516"/>
      <c r="BR183" s="526"/>
      <c r="BS183" s="447"/>
      <c r="BT183" s="447"/>
      <c r="BU183" s="447"/>
      <c r="BV183" s="447"/>
      <c r="BW183" s="447"/>
      <c r="BX183" s="447"/>
      <c r="BY183" s="448"/>
      <c r="BZ183" s="448"/>
      <c r="CA183" s="448"/>
      <c r="CB183" s="448"/>
      <c r="CC183" s="448"/>
      <c r="CD183" s="448"/>
      <c r="CE183" s="448"/>
      <c r="CF183" s="448"/>
      <c r="CG183" s="448"/>
      <c r="CH183" s="920"/>
      <c r="CI183" s="920"/>
      <c r="CJ183" s="920"/>
      <c r="CK183" s="920"/>
      <c r="CL183" s="920"/>
      <c r="CM183" s="920"/>
      <c r="CN183" s="920"/>
      <c r="CO183" s="920"/>
      <c r="CP183" s="920"/>
      <c r="CQ183" s="920"/>
      <c r="CR183" s="920"/>
      <c r="CS183" s="920"/>
      <c r="CT183" s="920"/>
      <c r="CU183" s="920"/>
      <c r="CV183" s="920"/>
      <c r="CW183" s="920"/>
      <c r="CX183" s="920"/>
      <c r="CY183" s="920"/>
      <c r="CZ183" s="920"/>
    </row>
    <row r="184" s="133" customFormat="true" ht="15" customHeight="true" x14ac:dyDescent="0.2">
      <c r="A184" s="786"/>
      <c r="B184" s="302"/>
      <c r="C184" s="373"/>
      <c r="D184" s="374"/>
      <c r="E184" s="374"/>
      <c r="F184" s="374"/>
      <c r="G184" s="375"/>
      <c r="H184" s="376"/>
      <c r="I184" s="374"/>
      <c r="J184" s="374"/>
      <c r="K184" s="374"/>
      <c r="L184" s="377"/>
      <c r="M184" s="378"/>
      <c r="N184" s="374"/>
      <c r="O184" s="374"/>
      <c r="P184" s="374"/>
      <c r="Q184" s="377"/>
      <c r="R184" s="378"/>
      <c r="S184" s="374"/>
      <c r="T184" s="374"/>
      <c r="U184" s="374"/>
      <c r="V184" s="374"/>
      <c r="W184" s="374"/>
      <c r="X184" s="374"/>
      <c r="Y184" s="379"/>
      <c r="Z184" s="379"/>
      <c r="AA184" s="379"/>
      <c r="AB184" s="379"/>
      <c r="AC184" s="379"/>
      <c r="AD184" s="379"/>
      <c r="AE184" s="379"/>
      <c r="AF184" s="379"/>
      <c r="AG184" s="379"/>
      <c r="AH184" s="875"/>
      <c r="AI184" s="875"/>
      <c r="AJ184" s="875"/>
      <c r="AK184" s="875"/>
      <c r="AL184" s="875"/>
      <c r="AM184" s="875"/>
      <c r="AN184" s="875"/>
      <c r="AO184" s="875"/>
      <c r="AP184" s="875"/>
      <c r="AQ184" s="875"/>
      <c r="AR184" s="875"/>
      <c r="AS184" s="875"/>
      <c r="AT184" s="875"/>
      <c r="AU184" s="875"/>
      <c r="AV184" s="875"/>
      <c r="AW184" s="875"/>
      <c r="AX184" s="875"/>
      <c r="AY184" s="875"/>
      <c r="AZ184" s="242"/>
      <c r="BA184" s="787"/>
      <c r="BB184" s="176"/>
      <c r="BC184" s="515"/>
      <c r="BD184" s="447"/>
      <c r="BE184" s="447"/>
      <c r="BF184" s="447"/>
      <c r="BG184" s="516"/>
      <c r="BH184" s="526"/>
      <c r="BI184" s="447"/>
      <c r="BJ184" s="447"/>
      <c r="BK184" s="447"/>
      <c r="BL184" s="516"/>
      <c r="BM184" s="526"/>
      <c r="BN184" s="447"/>
      <c r="BO184" s="447"/>
      <c r="BP184" s="447"/>
      <c r="BQ184" s="516"/>
      <c r="BR184" s="526"/>
      <c r="BS184" s="447"/>
      <c r="BT184" s="447"/>
      <c r="BU184" s="447"/>
      <c r="BV184" s="447"/>
      <c r="BW184" s="447"/>
      <c r="BX184" s="447"/>
      <c r="BY184" s="448"/>
      <c r="BZ184" s="448"/>
      <c r="CA184" s="448"/>
      <c r="CB184" s="448"/>
      <c r="CC184" s="448"/>
      <c r="CD184" s="448"/>
      <c r="CE184" s="448"/>
      <c r="CF184" s="448"/>
      <c r="CG184" s="448"/>
      <c r="CH184" s="920"/>
      <c r="CI184" s="920"/>
      <c r="CJ184" s="920"/>
      <c r="CK184" s="920"/>
      <c r="CL184" s="920"/>
      <c r="CM184" s="920"/>
      <c r="CN184" s="920"/>
      <c r="CO184" s="920"/>
      <c r="CP184" s="920"/>
      <c r="CQ184" s="920"/>
      <c r="CR184" s="920"/>
      <c r="CS184" s="920"/>
      <c r="CT184" s="920"/>
      <c r="CU184" s="920"/>
      <c r="CV184" s="920"/>
      <c r="CW184" s="920"/>
      <c r="CX184" s="920"/>
      <c r="CY184" s="920"/>
      <c r="CZ184" s="920"/>
    </row>
    <row r="185" s="133" customFormat="true" ht="15" customHeight="true" x14ac:dyDescent="0.2">
      <c r="A185" s="786"/>
      <c r="B185" s="302"/>
      <c r="C185" s="373"/>
      <c r="D185" s="374"/>
      <c r="E185" s="374"/>
      <c r="F185" s="374"/>
      <c r="G185" s="375"/>
      <c r="H185" s="376"/>
      <c r="I185" s="374"/>
      <c r="J185" s="374"/>
      <c r="K185" s="374"/>
      <c r="L185" s="377"/>
      <c r="M185" s="378"/>
      <c r="N185" s="374"/>
      <c r="O185" s="374"/>
      <c r="P185" s="374"/>
      <c r="Q185" s="377"/>
      <c r="R185" s="378"/>
      <c r="S185" s="374"/>
      <c r="T185" s="374"/>
      <c r="U185" s="374"/>
      <c r="V185" s="374"/>
      <c r="W185" s="374"/>
      <c r="X185" s="374"/>
      <c r="Y185" s="379"/>
      <c r="Z185" s="379"/>
      <c r="AA185" s="379"/>
      <c r="AB185" s="379"/>
      <c r="AC185" s="379"/>
      <c r="AD185" s="379"/>
      <c r="AE185" s="379"/>
      <c r="AF185" s="379"/>
      <c r="AG185" s="379"/>
      <c r="AH185" s="875"/>
      <c r="AI185" s="875"/>
      <c r="AJ185" s="875"/>
      <c r="AK185" s="875"/>
      <c r="AL185" s="875"/>
      <c r="AM185" s="875"/>
      <c r="AN185" s="875"/>
      <c r="AO185" s="875"/>
      <c r="AP185" s="875"/>
      <c r="AQ185" s="875"/>
      <c r="AR185" s="875"/>
      <c r="AS185" s="875"/>
      <c r="AT185" s="875"/>
      <c r="AU185" s="875"/>
      <c r="AV185" s="875"/>
      <c r="AW185" s="875"/>
      <c r="AX185" s="875"/>
      <c r="AY185" s="875"/>
      <c r="AZ185" s="242"/>
      <c r="BA185" s="787"/>
      <c r="BB185" s="176"/>
      <c r="BC185" s="515"/>
      <c r="BD185" s="447"/>
      <c r="BE185" s="447"/>
      <c r="BF185" s="447"/>
      <c r="BG185" s="516"/>
      <c r="BH185" s="526"/>
      <c r="BI185" s="447"/>
      <c r="BJ185" s="447"/>
      <c r="BK185" s="447"/>
      <c r="BL185" s="516"/>
      <c r="BM185" s="526"/>
      <c r="BN185" s="447"/>
      <c r="BO185" s="447"/>
      <c r="BP185" s="447"/>
      <c r="BQ185" s="516"/>
      <c r="BR185" s="526"/>
      <c r="BS185" s="447"/>
      <c r="BT185" s="447"/>
      <c r="BU185" s="447"/>
      <c r="BV185" s="447"/>
      <c r="BW185" s="447"/>
      <c r="BX185" s="447"/>
      <c r="BY185" s="448"/>
      <c r="BZ185" s="448"/>
      <c r="CA185" s="448"/>
      <c r="CB185" s="448"/>
      <c r="CC185" s="448"/>
      <c r="CD185" s="448"/>
      <c r="CE185" s="448"/>
      <c r="CF185" s="448"/>
      <c r="CG185" s="448"/>
      <c r="CH185" s="920"/>
      <c r="CI185" s="920"/>
      <c r="CJ185" s="920"/>
      <c r="CK185" s="920"/>
      <c r="CL185" s="920"/>
      <c r="CM185" s="920"/>
      <c r="CN185" s="920"/>
      <c r="CO185" s="920"/>
      <c r="CP185" s="920"/>
      <c r="CQ185" s="920"/>
      <c r="CR185" s="920"/>
      <c r="CS185" s="920"/>
      <c r="CT185" s="920"/>
      <c r="CU185" s="920"/>
      <c r="CV185" s="920"/>
      <c r="CW185" s="920"/>
      <c r="CX185" s="920"/>
      <c r="CY185" s="920"/>
      <c r="CZ185" s="920"/>
    </row>
    <row r="186" s="133" customFormat="true" ht="15" customHeight="true" x14ac:dyDescent="0.2">
      <c r="A186" s="786"/>
      <c r="B186" s="302"/>
      <c r="C186" s="373"/>
      <c r="D186" s="374"/>
      <c r="E186" s="374"/>
      <c r="F186" s="374"/>
      <c r="G186" s="375"/>
      <c r="H186" s="376"/>
      <c r="I186" s="374"/>
      <c r="J186" s="374"/>
      <c r="K186" s="374"/>
      <c r="L186" s="377"/>
      <c r="M186" s="378"/>
      <c r="N186" s="374"/>
      <c r="O186" s="374"/>
      <c r="P186" s="374"/>
      <c r="Q186" s="377"/>
      <c r="R186" s="378"/>
      <c r="S186" s="374"/>
      <c r="T186" s="374"/>
      <c r="U186" s="374"/>
      <c r="V186" s="374"/>
      <c r="W186" s="374"/>
      <c r="X186" s="374"/>
      <c r="Y186" s="379"/>
      <c r="Z186" s="379"/>
      <c r="AA186" s="379"/>
      <c r="AB186" s="379"/>
      <c r="AC186" s="379"/>
      <c r="AD186" s="379"/>
      <c r="AE186" s="379"/>
      <c r="AF186" s="379"/>
      <c r="AG186" s="379"/>
      <c r="AH186" s="875"/>
      <c r="AI186" s="875"/>
      <c r="AJ186" s="875"/>
      <c r="AK186" s="875"/>
      <c r="AL186" s="875"/>
      <c r="AM186" s="875"/>
      <c r="AN186" s="875"/>
      <c r="AO186" s="875"/>
      <c r="AP186" s="875"/>
      <c r="AQ186" s="875"/>
      <c r="AR186" s="875"/>
      <c r="AS186" s="875"/>
      <c r="AT186" s="875"/>
      <c r="AU186" s="875"/>
      <c r="AV186" s="875"/>
      <c r="AW186" s="875"/>
      <c r="AX186" s="875"/>
      <c r="AY186" s="875"/>
      <c r="AZ186" s="242"/>
      <c r="BA186" s="787"/>
      <c r="BB186" s="176"/>
      <c r="BC186" s="515"/>
      <c r="BD186" s="447"/>
      <c r="BE186" s="447"/>
      <c r="BF186" s="447"/>
      <c r="BG186" s="516"/>
      <c r="BH186" s="526"/>
      <c r="BI186" s="447"/>
      <c r="BJ186" s="447"/>
      <c r="BK186" s="447"/>
      <c r="BL186" s="516"/>
      <c r="BM186" s="526"/>
      <c r="BN186" s="447"/>
      <c r="BO186" s="447"/>
      <c r="BP186" s="447"/>
      <c r="BQ186" s="516"/>
      <c r="BR186" s="526"/>
      <c r="BS186" s="447"/>
      <c r="BT186" s="447"/>
      <c r="BU186" s="447"/>
      <c r="BV186" s="447"/>
      <c r="BW186" s="447"/>
      <c r="BX186" s="447"/>
      <c r="BY186" s="448"/>
      <c r="BZ186" s="448"/>
      <c r="CA186" s="448"/>
      <c r="CB186" s="448"/>
      <c r="CC186" s="448"/>
      <c r="CD186" s="448"/>
      <c r="CE186" s="448"/>
      <c r="CF186" s="448"/>
      <c r="CG186" s="448"/>
      <c r="CH186" s="920"/>
      <c r="CI186" s="920"/>
      <c r="CJ186" s="920"/>
      <c r="CK186" s="920"/>
      <c r="CL186" s="920"/>
      <c r="CM186" s="920"/>
      <c r="CN186" s="920"/>
      <c r="CO186" s="920"/>
      <c r="CP186" s="920"/>
      <c r="CQ186" s="920"/>
      <c r="CR186" s="920"/>
      <c r="CS186" s="920"/>
      <c r="CT186" s="920"/>
      <c r="CU186" s="920"/>
      <c r="CV186" s="920"/>
      <c r="CW186" s="920"/>
      <c r="CX186" s="920"/>
      <c r="CY186" s="920"/>
      <c r="CZ186" s="920"/>
    </row>
    <row r="187" s="133" customFormat="true" ht="15" customHeight="true" x14ac:dyDescent="0.2">
      <c r="A187" s="786"/>
      <c r="B187" s="302"/>
      <c r="C187" s="373"/>
      <c r="D187" s="374"/>
      <c r="E187" s="374"/>
      <c r="F187" s="374"/>
      <c r="G187" s="375"/>
      <c r="H187" s="376"/>
      <c r="I187" s="374"/>
      <c r="J187" s="374"/>
      <c r="K187" s="374"/>
      <c r="L187" s="377"/>
      <c r="M187" s="378"/>
      <c r="N187" s="374"/>
      <c r="O187" s="374"/>
      <c r="P187" s="374"/>
      <c r="Q187" s="377"/>
      <c r="R187" s="378"/>
      <c r="S187" s="374"/>
      <c r="T187" s="374"/>
      <c r="U187" s="374"/>
      <c r="V187" s="374"/>
      <c r="W187" s="374"/>
      <c r="X187" s="374"/>
      <c r="Y187" s="379"/>
      <c r="Z187" s="379"/>
      <c r="AA187" s="379"/>
      <c r="AB187" s="379"/>
      <c r="AC187" s="379"/>
      <c r="AD187" s="379"/>
      <c r="AE187" s="379"/>
      <c r="AF187" s="379"/>
      <c r="AG187" s="379"/>
      <c r="AH187" s="875"/>
      <c r="AI187" s="875"/>
      <c r="AJ187" s="875"/>
      <c r="AK187" s="875"/>
      <c r="AL187" s="875"/>
      <c r="AM187" s="875"/>
      <c r="AN187" s="875"/>
      <c r="AO187" s="875"/>
      <c r="AP187" s="875"/>
      <c r="AQ187" s="875"/>
      <c r="AR187" s="875"/>
      <c r="AS187" s="875"/>
      <c r="AT187" s="875"/>
      <c r="AU187" s="875"/>
      <c r="AV187" s="875"/>
      <c r="AW187" s="875"/>
      <c r="AX187" s="875"/>
      <c r="AY187" s="875"/>
      <c r="AZ187" s="242"/>
      <c r="BA187" s="787"/>
      <c r="BB187" s="176"/>
      <c r="BC187" s="515"/>
      <c r="BD187" s="447"/>
      <c r="BE187" s="447"/>
      <c r="BF187" s="447"/>
      <c r="BG187" s="516"/>
      <c r="BH187" s="526"/>
      <c r="BI187" s="447"/>
      <c r="BJ187" s="447"/>
      <c r="BK187" s="447"/>
      <c r="BL187" s="516"/>
      <c r="BM187" s="526"/>
      <c r="BN187" s="447"/>
      <c r="BO187" s="447"/>
      <c r="BP187" s="447"/>
      <c r="BQ187" s="516"/>
      <c r="BR187" s="526"/>
      <c r="BS187" s="447"/>
      <c r="BT187" s="447"/>
      <c r="BU187" s="447"/>
      <c r="BV187" s="447"/>
      <c r="BW187" s="447"/>
      <c r="BX187" s="447"/>
      <c r="BY187" s="448"/>
      <c r="BZ187" s="448"/>
      <c r="CA187" s="448"/>
      <c r="CB187" s="448"/>
      <c r="CC187" s="448"/>
      <c r="CD187" s="448"/>
      <c r="CE187" s="448"/>
      <c r="CF187" s="448"/>
      <c r="CG187" s="448"/>
      <c r="CH187" s="920"/>
      <c r="CI187" s="920"/>
      <c r="CJ187" s="920"/>
      <c r="CK187" s="920"/>
      <c r="CL187" s="920"/>
      <c r="CM187" s="920"/>
      <c r="CN187" s="920"/>
      <c r="CO187" s="920"/>
      <c r="CP187" s="920"/>
      <c r="CQ187" s="920"/>
      <c r="CR187" s="920"/>
      <c r="CS187" s="920"/>
      <c r="CT187" s="920"/>
      <c r="CU187" s="920"/>
      <c r="CV187" s="920"/>
      <c r="CW187" s="920"/>
      <c r="CX187" s="920"/>
      <c r="CY187" s="920"/>
      <c r="CZ187" s="920"/>
    </row>
    <row r="188" s="133" customFormat="true" ht="15" customHeight="true" x14ac:dyDescent="0.2">
      <c r="A188" s="786"/>
      <c r="B188" s="302"/>
      <c r="C188" s="373"/>
      <c r="D188" s="374"/>
      <c r="E188" s="374"/>
      <c r="F188" s="374"/>
      <c r="G188" s="375"/>
      <c r="H188" s="376"/>
      <c r="I188" s="374"/>
      <c r="J188" s="374"/>
      <c r="K188" s="374"/>
      <c r="L188" s="377"/>
      <c r="M188" s="378"/>
      <c r="N188" s="374"/>
      <c r="O188" s="374"/>
      <c r="P188" s="374"/>
      <c r="Q188" s="377"/>
      <c r="R188" s="378"/>
      <c r="S188" s="374"/>
      <c r="T188" s="374"/>
      <c r="U188" s="374"/>
      <c r="V188" s="374"/>
      <c r="W188" s="374"/>
      <c r="X188" s="374"/>
      <c r="Y188" s="379"/>
      <c r="Z188" s="379"/>
      <c r="AA188" s="379"/>
      <c r="AB188" s="379"/>
      <c r="AC188" s="379"/>
      <c r="AD188" s="379"/>
      <c r="AE188" s="379"/>
      <c r="AF188" s="379"/>
      <c r="AG188" s="379"/>
      <c r="AH188" s="875"/>
      <c r="AI188" s="875"/>
      <c r="AJ188" s="875"/>
      <c r="AK188" s="875"/>
      <c r="AL188" s="875"/>
      <c r="AM188" s="875"/>
      <c r="AN188" s="875"/>
      <c r="AO188" s="875"/>
      <c r="AP188" s="875"/>
      <c r="AQ188" s="875"/>
      <c r="AR188" s="875"/>
      <c r="AS188" s="875"/>
      <c r="AT188" s="875"/>
      <c r="AU188" s="875"/>
      <c r="AV188" s="875"/>
      <c r="AW188" s="875"/>
      <c r="AX188" s="875"/>
      <c r="AY188" s="875"/>
      <c r="AZ188" s="242"/>
      <c r="BA188" s="787"/>
      <c r="BB188" s="176"/>
      <c r="BC188" s="515"/>
      <c r="BD188" s="447"/>
      <c r="BE188" s="447"/>
      <c r="BF188" s="447"/>
      <c r="BG188" s="516"/>
      <c r="BH188" s="526"/>
      <c r="BI188" s="447"/>
      <c r="BJ188" s="447"/>
      <c r="BK188" s="447"/>
      <c r="BL188" s="516"/>
      <c r="BM188" s="526"/>
      <c r="BN188" s="447"/>
      <c r="BO188" s="447"/>
      <c r="BP188" s="447"/>
      <c r="BQ188" s="516"/>
      <c r="BR188" s="526"/>
      <c r="BS188" s="447"/>
      <c r="BT188" s="447"/>
      <c r="BU188" s="447"/>
      <c r="BV188" s="447"/>
      <c r="BW188" s="447"/>
      <c r="BX188" s="447"/>
      <c r="BY188" s="448"/>
      <c r="BZ188" s="448"/>
      <c r="CA188" s="448"/>
      <c r="CB188" s="448"/>
      <c r="CC188" s="448"/>
      <c r="CD188" s="448"/>
      <c r="CE188" s="448"/>
      <c r="CF188" s="448"/>
      <c r="CG188" s="448"/>
      <c r="CH188" s="920"/>
      <c r="CI188" s="920"/>
      <c r="CJ188" s="920"/>
      <c r="CK188" s="920"/>
      <c r="CL188" s="920"/>
      <c r="CM188" s="920"/>
      <c r="CN188" s="920"/>
      <c r="CO188" s="920"/>
      <c r="CP188" s="920"/>
      <c r="CQ188" s="920"/>
      <c r="CR188" s="920"/>
      <c r="CS188" s="920"/>
      <c r="CT188" s="920"/>
      <c r="CU188" s="920"/>
      <c r="CV188" s="920"/>
      <c r="CW188" s="920"/>
      <c r="CX188" s="920"/>
      <c r="CY188" s="920"/>
      <c r="CZ188" s="920"/>
    </row>
    <row r="189" s="133" customFormat="true" ht="15" customHeight="true" x14ac:dyDescent="0.2">
      <c r="A189" s="786"/>
      <c r="B189" s="302"/>
      <c r="C189" s="373"/>
      <c r="D189" s="374"/>
      <c r="E189" s="374"/>
      <c r="F189" s="374"/>
      <c r="G189" s="375"/>
      <c r="H189" s="376"/>
      <c r="I189" s="374"/>
      <c r="J189" s="374"/>
      <c r="K189" s="374"/>
      <c r="L189" s="377"/>
      <c r="M189" s="378"/>
      <c r="N189" s="374"/>
      <c r="O189" s="374"/>
      <c r="P189" s="374"/>
      <c r="Q189" s="377"/>
      <c r="R189" s="378"/>
      <c r="S189" s="374"/>
      <c r="T189" s="374"/>
      <c r="U189" s="374"/>
      <c r="V189" s="374"/>
      <c r="W189" s="374"/>
      <c r="X189" s="374"/>
      <c r="Y189" s="379"/>
      <c r="Z189" s="379"/>
      <c r="AA189" s="379"/>
      <c r="AB189" s="379"/>
      <c r="AC189" s="379"/>
      <c r="AD189" s="379"/>
      <c r="AE189" s="379"/>
      <c r="AF189" s="379"/>
      <c r="AG189" s="379"/>
      <c r="AH189" s="875"/>
      <c r="AI189" s="875"/>
      <c r="AJ189" s="875"/>
      <c r="AK189" s="875"/>
      <c r="AL189" s="875"/>
      <c r="AM189" s="875"/>
      <c r="AN189" s="875"/>
      <c r="AO189" s="875"/>
      <c r="AP189" s="875"/>
      <c r="AQ189" s="875"/>
      <c r="AR189" s="875"/>
      <c r="AS189" s="875"/>
      <c r="AT189" s="875"/>
      <c r="AU189" s="875"/>
      <c r="AV189" s="875"/>
      <c r="AW189" s="875"/>
      <c r="AX189" s="875"/>
      <c r="AY189" s="875"/>
      <c r="AZ189" s="242"/>
      <c r="BA189" s="787"/>
      <c r="BB189" s="176"/>
      <c r="BC189" s="515"/>
      <c r="BD189" s="447"/>
      <c r="BE189" s="447"/>
      <c r="BF189" s="447"/>
      <c r="BG189" s="516"/>
      <c r="BH189" s="526"/>
      <c r="BI189" s="447"/>
      <c r="BJ189" s="447"/>
      <c r="BK189" s="447"/>
      <c r="BL189" s="516"/>
      <c r="BM189" s="526"/>
      <c r="BN189" s="447"/>
      <c r="BO189" s="447"/>
      <c r="BP189" s="447"/>
      <c r="BQ189" s="516"/>
      <c r="BR189" s="526"/>
      <c r="BS189" s="447"/>
      <c r="BT189" s="447"/>
      <c r="BU189" s="447"/>
      <c r="BV189" s="447"/>
      <c r="BW189" s="447"/>
      <c r="BX189" s="447"/>
      <c r="BY189" s="448"/>
      <c r="BZ189" s="448"/>
      <c r="CA189" s="448"/>
      <c r="CB189" s="448"/>
      <c r="CC189" s="448"/>
      <c r="CD189" s="448"/>
      <c r="CE189" s="448"/>
      <c r="CF189" s="448"/>
      <c r="CG189" s="448"/>
      <c r="CH189" s="920"/>
      <c r="CI189" s="920"/>
      <c r="CJ189" s="920"/>
      <c r="CK189" s="920"/>
      <c r="CL189" s="920"/>
      <c r="CM189" s="920"/>
      <c r="CN189" s="920"/>
      <c r="CO189" s="920"/>
      <c r="CP189" s="920"/>
      <c r="CQ189" s="920"/>
      <c r="CR189" s="920"/>
      <c r="CS189" s="920"/>
      <c r="CT189" s="920"/>
      <c r="CU189" s="920"/>
      <c r="CV189" s="920"/>
      <c r="CW189" s="920"/>
      <c r="CX189" s="920"/>
      <c r="CY189" s="920"/>
      <c r="CZ189" s="920"/>
    </row>
    <row r="190" s="133" customFormat="true" ht="15" customHeight="true" x14ac:dyDescent="0.2">
      <c r="A190" s="786"/>
      <c r="B190" s="302"/>
      <c r="C190" s="373"/>
      <c r="D190" s="374"/>
      <c r="E190" s="374"/>
      <c r="F190" s="374"/>
      <c r="G190" s="375"/>
      <c r="H190" s="376"/>
      <c r="I190" s="374"/>
      <c r="J190" s="374"/>
      <c r="K190" s="374"/>
      <c r="L190" s="377"/>
      <c r="M190" s="378"/>
      <c r="N190" s="374"/>
      <c r="O190" s="374"/>
      <c r="P190" s="374"/>
      <c r="Q190" s="377"/>
      <c r="R190" s="378"/>
      <c r="S190" s="374"/>
      <c r="T190" s="374"/>
      <c r="U190" s="374"/>
      <c r="V190" s="374"/>
      <c r="W190" s="374"/>
      <c r="X190" s="374"/>
      <c r="Y190" s="379"/>
      <c r="Z190" s="379"/>
      <c r="AA190" s="379"/>
      <c r="AB190" s="379"/>
      <c r="AC190" s="379"/>
      <c r="AD190" s="379"/>
      <c r="AE190" s="379"/>
      <c r="AF190" s="379"/>
      <c r="AG190" s="379"/>
      <c r="AH190" s="875"/>
      <c r="AI190" s="875"/>
      <c r="AJ190" s="875"/>
      <c r="AK190" s="875"/>
      <c r="AL190" s="875"/>
      <c r="AM190" s="875"/>
      <c r="AN190" s="875"/>
      <c r="AO190" s="875"/>
      <c r="AP190" s="875"/>
      <c r="AQ190" s="875"/>
      <c r="AR190" s="875"/>
      <c r="AS190" s="875"/>
      <c r="AT190" s="875"/>
      <c r="AU190" s="875"/>
      <c r="AV190" s="875"/>
      <c r="AW190" s="875"/>
      <c r="AX190" s="875"/>
      <c r="AY190" s="875"/>
      <c r="AZ190" s="242"/>
      <c r="BA190" s="787"/>
      <c r="BB190" s="176"/>
      <c r="BC190" s="515"/>
      <c r="BD190" s="447"/>
      <c r="BE190" s="447"/>
      <c r="BF190" s="447"/>
      <c r="BG190" s="516"/>
      <c r="BH190" s="526"/>
      <c r="BI190" s="447"/>
      <c r="BJ190" s="447"/>
      <c r="BK190" s="447"/>
      <c r="BL190" s="516"/>
      <c r="BM190" s="526"/>
      <c r="BN190" s="447"/>
      <c r="BO190" s="447"/>
      <c r="BP190" s="447"/>
      <c r="BQ190" s="516"/>
      <c r="BR190" s="526"/>
      <c r="BS190" s="447"/>
      <c r="BT190" s="447"/>
      <c r="BU190" s="447"/>
      <c r="BV190" s="447"/>
      <c r="BW190" s="447"/>
      <c r="BX190" s="447"/>
      <c r="BY190" s="448"/>
      <c r="BZ190" s="448"/>
      <c r="CA190" s="448"/>
      <c r="CB190" s="448"/>
      <c r="CC190" s="448"/>
      <c r="CD190" s="448"/>
      <c r="CE190" s="448"/>
      <c r="CF190" s="448"/>
      <c r="CG190" s="448"/>
      <c r="CH190" s="920"/>
      <c r="CI190" s="920"/>
      <c r="CJ190" s="920"/>
      <c r="CK190" s="920"/>
      <c r="CL190" s="920"/>
      <c r="CM190" s="920"/>
      <c r="CN190" s="920"/>
      <c r="CO190" s="920"/>
      <c r="CP190" s="920"/>
      <c r="CQ190" s="920"/>
      <c r="CR190" s="920"/>
      <c r="CS190" s="920"/>
      <c r="CT190" s="920"/>
      <c r="CU190" s="920"/>
      <c r="CV190" s="920"/>
      <c r="CW190" s="920"/>
      <c r="CX190" s="920"/>
      <c r="CY190" s="920"/>
      <c r="CZ190" s="920"/>
    </row>
    <row r="191" s="133" customFormat="true" ht="15" customHeight="true" x14ac:dyDescent="0.2">
      <c r="A191" s="786"/>
      <c r="B191" s="302"/>
      <c r="C191" s="373"/>
      <c r="D191" s="374"/>
      <c r="E191" s="374"/>
      <c r="F191" s="374"/>
      <c r="G191" s="375"/>
      <c r="H191" s="376"/>
      <c r="I191" s="374"/>
      <c r="J191" s="374"/>
      <c r="K191" s="374"/>
      <c r="L191" s="377"/>
      <c r="M191" s="378"/>
      <c r="N191" s="374"/>
      <c r="O191" s="374"/>
      <c r="P191" s="374"/>
      <c r="Q191" s="377"/>
      <c r="R191" s="378"/>
      <c r="S191" s="374"/>
      <c r="T191" s="374"/>
      <c r="U191" s="374"/>
      <c r="V191" s="374"/>
      <c r="W191" s="374"/>
      <c r="X191" s="374"/>
      <c r="Y191" s="379"/>
      <c r="Z191" s="379"/>
      <c r="AA191" s="379"/>
      <c r="AB191" s="379"/>
      <c r="AC191" s="379"/>
      <c r="AD191" s="379"/>
      <c r="AE191" s="379"/>
      <c r="AF191" s="379"/>
      <c r="AG191" s="379"/>
      <c r="AH191" s="875"/>
      <c r="AI191" s="875"/>
      <c r="AJ191" s="875"/>
      <c r="AK191" s="875"/>
      <c r="AL191" s="875"/>
      <c r="AM191" s="875"/>
      <c r="AN191" s="875"/>
      <c r="AO191" s="875"/>
      <c r="AP191" s="875"/>
      <c r="AQ191" s="875"/>
      <c r="AR191" s="875"/>
      <c r="AS191" s="875"/>
      <c r="AT191" s="875"/>
      <c r="AU191" s="875"/>
      <c r="AV191" s="875"/>
      <c r="AW191" s="875"/>
      <c r="AX191" s="875"/>
      <c r="AY191" s="875"/>
      <c r="AZ191" s="242"/>
      <c r="BA191" s="787"/>
      <c r="BB191" s="176"/>
      <c r="BC191" s="515"/>
      <c r="BD191" s="447"/>
      <c r="BE191" s="447"/>
      <c r="BF191" s="447"/>
      <c r="BG191" s="516"/>
      <c r="BH191" s="526"/>
      <c r="BI191" s="447"/>
      <c r="BJ191" s="447"/>
      <c r="BK191" s="447"/>
      <c r="BL191" s="516"/>
      <c r="BM191" s="526"/>
      <c r="BN191" s="447"/>
      <c r="BO191" s="447"/>
      <c r="BP191" s="447"/>
      <c r="BQ191" s="516"/>
      <c r="BR191" s="526"/>
      <c r="BS191" s="447"/>
      <c r="BT191" s="447"/>
      <c r="BU191" s="447"/>
      <c r="BV191" s="447"/>
      <c r="BW191" s="447"/>
      <c r="BX191" s="447"/>
      <c r="BY191" s="448"/>
      <c r="BZ191" s="448"/>
      <c r="CA191" s="448"/>
      <c r="CB191" s="448"/>
      <c r="CC191" s="448"/>
      <c r="CD191" s="448"/>
      <c r="CE191" s="448"/>
      <c r="CF191" s="448"/>
      <c r="CG191" s="448"/>
      <c r="CH191" s="920"/>
      <c r="CI191" s="920"/>
      <c r="CJ191" s="920"/>
      <c r="CK191" s="920"/>
      <c r="CL191" s="920"/>
      <c r="CM191" s="920"/>
      <c r="CN191" s="920"/>
      <c r="CO191" s="920"/>
      <c r="CP191" s="920"/>
      <c r="CQ191" s="920"/>
      <c r="CR191" s="920"/>
      <c r="CS191" s="920"/>
      <c r="CT191" s="920"/>
      <c r="CU191" s="920"/>
      <c r="CV191" s="920"/>
      <c r="CW191" s="920"/>
      <c r="CX191" s="920"/>
      <c r="CY191" s="920"/>
      <c r="CZ191" s="920"/>
    </row>
    <row r="192" s="133" customFormat="true" ht="15" customHeight="true" x14ac:dyDescent="0.2">
      <c r="A192" s="786"/>
      <c r="B192" s="302"/>
      <c r="C192" s="373"/>
      <c r="D192" s="374"/>
      <c r="E192" s="374"/>
      <c r="F192" s="374"/>
      <c r="G192" s="375"/>
      <c r="H192" s="376"/>
      <c r="I192" s="374"/>
      <c r="J192" s="374"/>
      <c r="K192" s="374"/>
      <c r="L192" s="377"/>
      <c r="M192" s="378"/>
      <c r="N192" s="374"/>
      <c r="O192" s="374"/>
      <c r="P192" s="374"/>
      <c r="Q192" s="377"/>
      <c r="R192" s="378"/>
      <c r="S192" s="374"/>
      <c r="T192" s="374"/>
      <c r="U192" s="374"/>
      <c r="V192" s="374"/>
      <c r="W192" s="374"/>
      <c r="X192" s="374"/>
      <c r="Y192" s="379"/>
      <c r="Z192" s="379"/>
      <c r="AA192" s="379"/>
      <c r="AB192" s="379"/>
      <c r="AC192" s="379"/>
      <c r="AD192" s="379"/>
      <c r="AE192" s="379"/>
      <c r="AF192" s="379"/>
      <c r="AG192" s="379"/>
      <c r="AH192" s="875"/>
      <c r="AI192" s="875"/>
      <c r="AJ192" s="875"/>
      <c r="AK192" s="875"/>
      <c r="AL192" s="875"/>
      <c r="AM192" s="875"/>
      <c r="AN192" s="875"/>
      <c r="AO192" s="875"/>
      <c r="AP192" s="875"/>
      <c r="AQ192" s="875"/>
      <c r="AR192" s="875"/>
      <c r="AS192" s="875"/>
      <c r="AT192" s="875"/>
      <c r="AU192" s="875"/>
      <c r="AV192" s="875"/>
      <c r="AW192" s="875"/>
      <c r="AX192" s="875"/>
      <c r="AY192" s="875"/>
      <c r="AZ192" s="242"/>
      <c r="BA192" s="787"/>
      <c r="BB192" s="176"/>
      <c r="BC192" s="515"/>
      <c r="BD192" s="447"/>
      <c r="BE192" s="447"/>
      <c r="BF192" s="447"/>
      <c r="BG192" s="516"/>
      <c r="BH192" s="526"/>
      <c r="BI192" s="447"/>
      <c r="BJ192" s="447"/>
      <c r="BK192" s="447"/>
      <c r="BL192" s="516"/>
      <c r="BM192" s="526"/>
      <c r="BN192" s="447"/>
      <c r="BO192" s="447"/>
      <c r="BP192" s="447"/>
      <c r="BQ192" s="516"/>
      <c r="BR192" s="526"/>
      <c r="BS192" s="447"/>
      <c r="BT192" s="447"/>
      <c r="BU192" s="447"/>
      <c r="BV192" s="447"/>
      <c r="BW192" s="447"/>
      <c r="BX192" s="447"/>
      <c r="BY192" s="448"/>
      <c r="BZ192" s="448"/>
      <c r="CA192" s="448"/>
      <c r="CB192" s="448"/>
      <c r="CC192" s="448"/>
      <c r="CD192" s="448"/>
      <c r="CE192" s="448"/>
      <c r="CF192" s="448"/>
      <c r="CG192" s="448"/>
      <c r="CH192" s="920"/>
      <c r="CI192" s="920"/>
      <c r="CJ192" s="920"/>
      <c r="CK192" s="920"/>
      <c r="CL192" s="920"/>
      <c r="CM192" s="920"/>
      <c r="CN192" s="920"/>
      <c r="CO192" s="920"/>
      <c r="CP192" s="920"/>
      <c r="CQ192" s="920"/>
      <c r="CR192" s="920"/>
      <c r="CS192" s="920"/>
      <c r="CT192" s="920"/>
      <c r="CU192" s="920"/>
      <c r="CV192" s="920"/>
      <c r="CW192" s="920"/>
      <c r="CX192" s="920"/>
      <c r="CY192" s="920"/>
      <c r="CZ192" s="920"/>
    </row>
    <row r="193" s="133" customFormat="true" ht="15" customHeight="true" x14ac:dyDescent="0.2">
      <c r="A193" s="786"/>
      <c r="B193" s="302"/>
      <c r="C193" s="373"/>
      <c r="D193" s="374"/>
      <c r="E193" s="374"/>
      <c r="F193" s="374"/>
      <c r="G193" s="375"/>
      <c r="H193" s="376"/>
      <c r="I193" s="374"/>
      <c r="J193" s="374"/>
      <c r="K193" s="374"/>
      <c r="L193" s="377"/>
      <c r="M193" s="378"/>
      <c r="N193" s="374"/>
      <c r="O193" s="374"/>
      <c r="P193" s="374"/>
      <c r="Q193" s="377"/>
      <c r="R193" s="378"/>
      <c r="S193" s="374"/>
      <c r="T193" s="374"/>
      <c r="U193" s="374"/>
      <c r="V193" s="374"/>
      <c r="W193" s="374"/>
      <c r="X193" s="374"/>
      <c r="Y193" s="379"/>
      <c r="Z193" s="379"/>
      <c r="AA193" s="379"/>
      <c r="AB193" s="379"/>
      <c r="AC193" s="379"/>
      <c r="AD193" s="379"/>
      <c r="AE193" s="379"/>
      <c r="AF193" s="379"/>
      <c r="AG193" s="379"/>
      <c r="AH193" s="875"/>
      <c r="AI193" s="875"/>
      <c r="AJ193" s="875"/>
      <c r="AK193" s="875"/>
      <c r="AL193" s="875"/>
      <c r="AM193" s="875"/>
      <c r="AN193" s="875"/>
      <c r="AO193" s="875"/>
      <c r="AP193" s="875"/>
      <c r="AQ193" s="875"/>
      <c r="AR193" s="875"/>
      <c r="AS193" s="875"/>
      <c r="AT193" s="875"/>
      <c r="AU193" s="875"/>
      <c r="AV193" s="875"/>
      <c r="AW193" s="875"/>
      <c r="AX193" s="875"/>
      <c r="AY193" s="875"/>
      <c r="AZ193" s="242"/>
      <c r="BA193" s="787"/>
      <c r="BB193" s="176"/>
      <c r="BC193" s="515"/>
      <c r="BD193" s="447"/>
      <c r="BE193" s="447"/>
      <c r="BF193" s="447"/>
      <c r="BG193" s="516"/>
      <c r="BH193" s="526"/>
      <c r="BI193" s="447"/>
      <c r="BJ193" s="447"/>
      <c r="BK193" s="447"/>
      <c r="BL193" s="516"/>
      <c r="BM193" s="526"/>
      <c r="BN193" s="447"/>
      <c r="BO193" s="447"/>
      <c r="BP193" s="447"/>
      <c r="BQ193" s="516"/>
      <c r="BR193" s="526"/>
      <c r="BS193" s="447"/>
      <c r="BT193" s="447"/>
      <c r="BU193" s="447"/>
      <c r="BV193" s="447"/>
      <c r="BW193" s="447"/>
      <c r="BX193" s="447"/>
      <c r="BY193" s="448"/>
      <c r="BZ193" s="448"/>
      <c r="CA193" s="448"/>
      <c r="CB193" s="448"/>
      <c r="CC193" s="448"/>
      <c r="CD193" s="448"/>
      <c r="CE193" s="448"/>
      <c r="CF193" s="448"/>
      <c r="CG193" s="448"/>
      <c r="CH193" s="920"/>
      <c r="CI193" s="920"/>
      <c r="CJ193" s="920"/>
      <c r="CK193" s="920"/>
      <c r="CL193" s="920"/>
      <c r="CM193" s="920"/>
      <c r="CN193" s="920"/>
      <c r="CO193" s="920"/>
      <c r="CP193" s="920"/>
      <c r="CQ193" s="920"/>
      <c r="CR193" s="920"/>
      <c r="CS193" s="920"/>
      <c r="CT193" s="920"/>
      <c r="CU193" s="920"/>
      <c r="CV193" s="920"/>
      <c r="CW193" s="920"/>
      <c r="CX193" s="920"/>
      <c r="CY193" s="920"/>
      <c r="CZ193" s="920"/>
    </row>
    <row r="194" s="133" customFormat="true" ht="15" customHeight="true" x14ac:dyDescent="0.2">
      <c r="A194" s="786"/>
      <c r="B194" s="302"/>
      <c r="C194" s="373"/>
      <c r="D194" s="374"/>
      <c r="E194" s="374"/>
      <c r="F194" s="374"/>
      <c r="G194" s="375"/>
      <c r="H194" s="376"/>
      <c r="I194" s="374"/>
      <c r="J194" s="374"/>
      <c r="K194" s="374"/>
      <c r="L194" s="377"/>
      <c r="M194" s="378"/>
      <c r="N194" s="374"/>
      <c r="O194" s="374"/>
      <c r="P194" s="374"/>
      <c r="Q194" s="377"/>
      <c r="R194" s="378"/>
      <c r="S194" s="374"/>
      <c r="T194" s="374"/>
      <c r="U194" s="374"/>
      <c r="V194" s="374"/>
      <c r="W194" s="374"/>
      <c r="X194" s="374"/>
      <c r="Y194" s="379"/>
      <c r="Z194" s="379"/>
      <c r="AA194" s="379"/>
      <c r="AB194" s="379"/>
      <c r="AC194" s="379"/>
      <c r="AD194" s="379"/>
      <c r="AE194" s="379"/>
      <c r="AF194" s="379"/>
      <c r="AG194" s="379"/>
      <c r="AH194" s="875"/>
      <c r="AI194" s="875"/>
      <c r="AJ194" s="875"/>
      <c r="AK194" s="875"/>
      <c r="AL194" s="875"/>
      <c r="AM194" s="875"/>
      <c r="AN194" s="875"/>
      <c r="AO194" s="875"/>
      <c r="AP194" s="875"/>
      <c r="AQ194" s="875"/>
      <c r="AR194" s="875"/>
      <c r="AS194" s="875"/>
      <c r="AT194" s="875"/>
      <c r="AU194" s="875"/>
      <c r="AV194" s="875"/>
      <c r="AW194" s="875"/>
      <c r="AX194" s="875"/>
      <c r="AY194" s="875"/>
      <c r="AZ194" s="242"/>
      <c r="BA194" s="787"/>
      <c r="BB194" s="176"/>
      <c r="BC194" s="515"/>
      <c r="BD194" s="447"/>
      <c r="BE194" s="447"/>
      <c r="BF194" s="447"/>
      <c r="BG194" s="516"/>
      <c r="BH194" s="526"/>
      <c r="BI194" s="447"/>
      <c r="BJ194" s="447"/>
      <c r="BK194" s="447"/>
      <c r="BL194" s="516"/>
      <c r="BM194" s="526"/>
      <c r="BN194" s="447"/>
      <c r="BO194" s="447"/>
      <c r="BP194" s="447"/>
      <c r="BQ194" s="516"/>
      <c r="BR194" s="526"/>
      <c r="BS194" s="447"/>
      <c r="BT194" s="447"/>
      <c r="BU194" s="447"/>
      <c r="BV194" s="447"/>
      <c r="BW194" s="447"/>
      <c r="BX194" s="447"/>
      <c r="BY194" s="448"/>
      <c r="BZ194" s="448"/>
      <c r="CA194" s="448"/>
      <c r="CB194" s="448"/>
      <c r="CC194" s="448"/>
      <c r="CD194" s="448"/>
      <c r="CE194" s="448"/>
      <c r="CF194" s="448"/>
      <c r="CG194" s="448"/>
      <c r="CH194" s="920"/>
      <c r="CI194" s="920"/>
      <c r="CJ194" s="920"/>
      <c r="CK194" s="920"/>
      <c r="CL194" s="920"/>
      <c r="CM194" s="920"/>
      <c r="CN194" s="920"/>
      <c r="CO194" s="920"/>
      <c r="CP194" s="920"/>
      <c r="CQ194" s="920"/>
      <c r="CR194" s="920"/>
      <c r="CS194" s="920"/>
      <c r="CT194" s="920"/>
      <c r="CU194" s="920"/>
      <c r="CV194" s="920"/>
      <c r="CW194" s="920"/>
      <c r="CX194" s="920"/>
      <c r="CY194" s="920"/>
      <c r="CZ194" s="920"/>
    </row>
    <row r="195" s="133" customFormat="true" ht="15" customHeight="true" x14ac:dyDescent="0.2">
      <c r="A195" s="786"/>
      <c r="B195" s="302"/>
      <c r="C195" s="373"/>
      <c r="D195" s="374"/>
      <c r="E195" s="374"/>
      <c r="F195" s="374"/>
      <c r="G195" s="375"/>
      <c r="H195" s="376"/>
      <c r="I195" s="374"/>
      <c r="J195" s="374"/>
      <c r="K195" s="374"/>
      <c r="L195" s="377"/>
      <c r="M195" s="378"/>
      <c r="N195" s="374"/>
      <c r="O195" s="374"/>
      <c r="P195" s="374"/>
      <c r="Q195" s="377"/>
      <c r="R195" s="378"/>
      <c r="S195" s="374"/>
      <c r="T195" s="374"/>
      <c r="U195" s="374"/>
      <c r="V195" s="374"/>
      <c r="W195" s="374"/>
      <c r="X195" s="374"/>
      <c r="Y195" s="379"/>
      <c r="Z195" s="379"/>
      <c r="AA195" s="379"/>
      <c r="AB195" s="379"/>
      <c r="AC195" s="379"/>
      <c r="AD195" s="379"/>
      <c r="AE195" s="379"/>
      <c r="AF195" s="379"/>
      <c r="AG195" s="379"/>
      <c r="AH195" s="875"/>
      <c r="AI195" s="875"/>
      <c r="AJ195" s="875"/>
      <c r="AK195" s="875"/>
      <c r="AL195" s="875"/>
      <c r="AM195" s="875"/>
      <c r="AN195" s="875"/>
      <c r="AO195" s="875"/>
      <c r="AP195" s="875"/>
      <c r="AQ195" s="875"/>
      <c r="AR195" s="875"/>
      <c r="AS195" s="875"/>
      <c r="AT195" s="875"/>
      <c r="AU195" s="875"/>
      <c r="AV195" s="875"/>
      <c r="AW195" s="875"/>
      <c r="AX195" s="875"/>
      <c r="AY195" s="875"/>
      <c r="AZ195" s="242"/>
      <c r="BA195" s="787"/>
      <c r="BB195" s="176"/>
      <c r="BC195" s="515"/>
      <c r="BD195" s="447"/>
      <c r="BE195" s="447"/>
      <c r="BF195" s="447"/>
      <c r="BG195" s="516"/>
      <c r="BH195" s="526"/>
      <c r="BI195" s="447"/>
      <c r="BJ195" s="447"/>
      <c r="BK195" s="447"/>
      <c r="BL195" s="516"/>
      <c r="BM195" s="526"/>
      <c r="BN195" s="447"/>
      <c r="BO195" s="447"/>
      <c r="BP195" s="447"/>
      <c r="BQ195" s="516"/>
      <c r="BR195" s="526"/>
      <c r="BS195" s="447"/>
      <c r="BT195" s="447"/>
      <c r="BU195" s="447"/>
      <c r="BV195" s="447"/>
      <c r="BW195" s="447"/>
      <c r="BX195" s="447"/>
      <c r="BY195" s="448"/>
      <c r="BZ195" s="448"/>
      <c r="CA195" s="448"/>
      <c r="CB195" s="448"/>
      <c r="CC195" s="448"/>
      <c r="CD195" s="448"/>
      <c r="CE195" s="448"/>
      <c r="CF195" s="448"/>
      <c r="CG195" s="448"/>
      <c r="CH195" s="920"/>
      <c r="CI195" s="920"/>
      <c r="CJ195" s="920"/>
      <c r="CK195" s="920"/>
      <c r="CL195" s="920"/>
      <c r="CM195" s="920"/>
      <c r="CN195" s="920"/>
      <c r="CO195" s="920"/>
      <c r="CP195" s="920"/>
      <c r="CQ195" s="920"/>
      <c r="CR195" s="920"/>
      <c r="CS195" s="920"/>
      <c r="CT195" s="920"/>
      <c r="CU195" s="920"/>
      <c r="CV195" s="920"/>
      <c r="CW195" s="920"/>
      <c r="CX195" s="920"/>
      <c r="CY195" s="920"/>
      <c r="CZ195" s="920"/>
    </row>
    <row r="196" s="133" customFormat="true" ht="15" customHeight="true" x14ac:dyDescent="0.2">
      <c r="A196" s="786"/>
      <c r="B196" s="302"/>
      <c r="C196" s="373"/>
      <c r="D196" s="374"/>
      <c r="E196" s="374"/>
      <c r="F196" s="374"/>
      <c r="G196" s="375"/>
      <c r="H196" s="376"/>
      <c r="I196" s="374"/>
      <c r="J196" s="374"/>
      <c r="K196" s="374"/>
      <c r="L196" s="377"/>
      <c r="M196" s="378"/>
      <c r="N196" s="374"/>
      <c r="O196" s="374"/>
      <c r="P196" s="374"/>
      <c r="Q196" s="377"/>
      <c r="R196" s="378"/>
      <c r="S196" s="374"/>
      <c r="T196" s="374"/>
      <c r="U196" s="374"/>
      <c r="V196" s="374"/>
      <c r="W196" s="374"/>
      <c r="X196" s="374"/>
      <c r="Y196" s="379"/>
      <c r="Z196" s="379"/>
      <c r="AA196" s="379"/>
      <c r="AB196" s="379"/>
      <c r="AC196" s="379"/>
      <c r="AD196" s="379"/>
      <c r="AE196" s="379"/>
      <c r="AF196" s="379"/>
      <c r="AG196" s="379"/>
      <c r="AH196" s="875"/>
      <c r="AI196" s="875"/>
      <c r="AJ196" s="875"/>
      <c r="AK196" s="875"/>
      <c r="AL196" s="875"/>
      <c r="AM196" s="875"/>
      <c r="AN196" s="875"/>
      <c r="AO196" s="875"/>
      <c r="AP196" s="875"/>
      <c r="AQ196" s="875"/>
      <c r="AR196" s="875"/>
      <c r="AS196" s="875"/>
      <c r="AT196" s="875"/>
      <c r="AU196" s="875"/>
      <c r="AV196" s="875"/>
      <c r="AW196" s="875"/>
      <c r="AX196" s="875"/>
      <c r="AY196" s="875"/>
      <c r="AZ196" s="242"/>
      <c r="BA196" s="787"/>
      <c r="BB196" s="176"/>
      <c r="BC196" s="515"/>
      <c r="BD196" s="447"/>
      <c r="BE196" s="447"/>
      <c r="BF196" s="447"/>
      <c r="BG196" s="516"/>
      <c r="BH196" s="526"/>
      <c r="BI196" s="447"/>
      <c r="BJ196" s="447"/>
      <c r="BK196" s="447"/>
      <c r="BL196" s="516"/>
      <c r="BM196" s="526"/>
      <c r="BN196" s="447"/>
      <c r="BO196" s="447"/>
      <c r="BP196" s="447"/>
      <c r="BQ196" s="516"/>
      <c r="BR196" s="526"/>
      <c r="BS196" s="447"/>
      <c r="BT196" s="447"/>
      <c r="BU196" s="447"/>
      <c r="BV196" s="447"/>
      <c r="BW196" s="447"/>
      <c r="BX196" s="447"/>
      <c r="BY196" s="448"/>
      <c r="BZ196" s="448"/>
      <c r="CA196" s="448"/>
      <c r="CB196" s="448"/>
      <c r="CC196" s="448"/>
      <c r="CD196" s="448"/>
      <c r="CE196" s="448"/>
      <c r="CF196" s="448"/>
      <c r="CG196" s="448"/>
      <c r="CH196" s="920"/>
      <c r="CI196" s="920"/>
      <c r="CJ196" s="920"/>
      <c r="CK196" s="920"/>
      <c r="CL196" s="920"/>
      <c r="CM196" s="920"/>
      <c r="CN196" s="920"/>
      <c r="CO196" s="920"/>
      <c r="CP196" s="920"/>
      <c r="CQ196" s="920"/>
      <c r="CR196" s="920"/>
      <c r="CS196" s="920"/>
      <c r="CT196" s="920"/>
      <c r="CU196" s="920"/>
      <c r="CV196" s="920"/>
      <c r="CW196" s="920"/>
      <c r="CX196" s="920"/>
      <c r="CY196" s="920"/>
      <c r="CZ196" s="920"/>
    </row>
    <row r="197" s="133" customFormat="true" ht="15" customHeight="true" x14ac:dyDescent="0.2">
      <c r="A197" s="786"/>
      <c r="B197" s="302"/>
      <c r="C197" s="373"/>
      <c r="D197" s="374"/>
      <c r="E197" s="374"/>
      <c r="F197" s="374"/>
      <c r="G197" s="375"/>
      <c r="H197" s="376"/>
      <c r="I197" s="374"/>
      <c r="J197" s="374"/>
      <c r="K197" s="374"/>
      <c r="L197" s="377"/>
      <c r="M197" s="378"/>
      <c r="N197" s="374"/>
      <c r="O197" s="374"/>
      <c r="P197" s="374"/>
      <c r="Q197" s="377"/>
      <c r="R197" s="378"/>
      <c r="S197" s="374"/>
      <c r="T197" s="374"/>
      <c r="U197" s="374"/>
      <c r="V197" s="374"/>
      <c r="W197" s="374"/>
      <c r="X197" s="374"/>
      <c r="Y197" s="379"/>
      <c r="Z197" s="379"/>
      <c r="AA197" s="379"/>
      <c r="AB197" s="379"/>
      <c r="AC197" s="379"/>
      <c r="AD197" s="379"/>
      <c r="AE197" s="379"/>
      <c r="AF197" s="379"/>
      <c r="AG197" s="379"/>
      <c r="AH197" s="875"/>
      <c r="AI197" s="875"/>
      <c r="AJ197" s="875"/>
      <c r="AK197" s="875"/>
      <c r="AL197" s="875"/>
      <c r="AM197" s="875"/>
      <c r="AN197" s="875"/>
      <c r="AO197" s="875"/>
      <c r="AP197" s="875"/>
      <c r="AQ197" s="875"/>
      <c r="AR197" s="875"/>
      <c r="AS197" s="875"/>
      <c r="AT197" s="875"/>
      <c r="AU197" s="875"/>
      <c r="AV197" s="875"/>
      <c r="AW197" s="875"/>
      <c r="AX197" s="875"/>
      <c r="AY197" s="875"/>
      <c r="AZ197" s="242"/>
      <c r="BA197" s="787"/>
      <c r="BB197" s="176"/>
      <c r="BC197" s="515"/>
      <c r="BD197" s="447"/>
      <c r="BE197" s="447"/>
      <c r="BF197" s="447"/>
      <c r="BG197" s="516"/>
      <c r="BH197" s="526"/>
      <c r="BI197" s="447"/>
      <c r="BJ197" s="447"/>
      <c r="BK197" s="447"/>
      <c r="BL197" s="516"/>
      <c r="BM197" s="526"/>
      <c r="BN197" s="447"/>
      <c r="BO197" s="447"/>
      <c r="BP197" s="447"/>
      <c r="BQ197" s="516"/>
      <c r="BR197" s="526"/>
      <c r="BS197" s="447"/>
      <c r="BT197" s="447"/>
      <c r="BU197" s="447"/>
      <c r="BV197" s="447"/>
      <c r="BW197" s="447"/>
      <c r="BX197" s="447"/>
      <c r="BY197" s="448"/>
      <c r="BZ197" s="448"/>
      <c r="CA197" s="448"/>
      <c r="CB197" s="448"/>
      <c r="CC197" s="448"/>
      <c r="CD197" s="448"/>
      <c r="CE197" s="448"/>
      <c r="CF197" s="448"/>
      <c r="CG197" s="448"/>
      <c r="CH197" s="920"/>
      <c r="CI197" s="920"/>
      <c r="CJ197" s="920"/>
      <c r="CK197" s="920"/>
      <c r="CL197" s="920"/>
      <c r="CM197" s="920"/>
      <c r="CN197" s="920"/>
      <c r="CO197" s="920"/>
      <c r="CP197" s="920"/>
      <c r="CQ197" s="920"/>
      <c r="CR197" s="920"/>
      <c r="CS197" s="920"/>
      <c r="CT197" s="920"/>
      <c r="CU197" s="920"/>
      <c r="CV197" s="920"/>
      <c r="CW197" s="920"/>
      <c r="CX197" s="920"/>
      <c r="CY197" s="920"/>
      <c r="CZ197" s="920"/>
    </row>
    <row r="198" s="133" customFormat="true" ht="15" customHeight="true" x14ac:dyDescent="0.2">
      <c r="A198" s="786"/>
      <c r="B198" s="302"/>
      <c r="C198" s="373"/>
      <c r="D198" s="374"/>
      <c r="E198" s="374"/>
      <c r="F198" s="374"/>
      <c r="G198" s="375"/>
      <c r="H198" s="376"/>
      <c r="I198" s="374"/>
      <c r="J198" s="374"/>
      <c r="K198" s="374"/>
      <c r="L198" s="377"/>
      <c r="M198" s="378"/>
      <c r="N198" s="374"/>
      <c r="O198" s="374"/>
      <c r="P198" s="374"/>
      <c r="Q198" s="377"/>
      <c r="R198" s="378"/>
      <c r="S198" s="374"/>
      <c r="T198" s="374"/>
      <c r="U198" s="374"/>
      <c r="V198" s="374"/>
      <c r="W198" s="374"/>
      <c r="X198" s="374"/>
      <c r="Y198" s="379"/>
      <c r="Z198" s="379"/>
      <c r="AA198" s="379"/>
      <c r="AB198" s="379"/>
      <c r="AC198" s="379"/>
      <c r="AD198" s="379"/>
      <c r="AE198" s="379"/>
      <c r="AF198" s="379"/>
      <c r="AG198" s="379"/>
      <c r="AH198" s="875"/>
      <c r="AI198" s="875"/>
      <c r="AJ198" s="875"/>
      <c r="AK198" s="875"/>
      <c r="AL198" s="875"/>
      <c r="AM198" s="875"/>
      <c r="AN198" s="875"/>
      <c r="AO198" s="875"/>
      <c r="AP198" s="875"/>
      <c r="AQ198" s="875"/>
      <c r="AR198" s="875"/>
      <c r="AS198" s="875"/>
      <c r="AT198" s="875"/>
      <c r="AU198" s="875"/>
      <c r="AV198" s="875"/>
      <c r="AW198" s="875"/>
      <c r="AX198" s="875"/>
      <c r="AY198" s="875"/>
      <c r="AZ198" s="242"/>
      <c r="BA198" s="787"/>
      <c r="BB198" s="176"/>
      <c r="BC198" s="515"/>
      <c r="BD198" s="447"/>
      <c r="BE198" s="447"/>
      <c r="BF198" s="447"/>
      <c r="BG198" s="516"/>
      <c r="BH198" s="526"/>
      <c r="BI198" s="447"/>
      <c r="BJ198" s="447"/>
      <c r="BK198" s="447"/>
      <c r="BL198" s="516"/>
      <c r="BM198" s="526"/>
      <c r="BN198" s="447"/>
      <c r="BO198" s="447"/>
      <c r="BP198" s="447"/>
      <c r="BQ198" s="516"/>
      <c r="BR198" s="526"/>
      <c r="BS198" s="447"/>
      <c r="BT198" s="447"/>
      <c r="BU198" s="447"/>
      <c r="BV198" s="447"/>
      <c r="BW198" s="447"/>
      <c r="BX198" s="447"/>
      <c r="BY198" s="448"/>
      <c r="BZ198" s="448"/>
      <c r="CA198" s="448"/>
      <c r="CB198" s="448"/>
      <c r="CC198" s="448"/>
      <c r="CD198" s="448"/>
      <c r="CE198" s="448"/>
      <c r="CF198" s="448"/>
      <c r="CG198" s="448"/>
      <c r="CH198" s="920"/>
      <c r="CI198" s="920"/>
      <c r="CJ198" s="920"/>
      <c r="CK198" s="920"/>
      <c r="CL198" s="920"/>
      <c r="CM198" s="920"/>
      <c r="CN198" s="920"/>
      <c r="CO198" s="920"/>
      <c r="CP198" s="920"/>
      <c r="CQ198" s="920"/>
      <c r="CR198" s="920"/>
      <c r="CS198" s="920"/>
      <c r="CT198" s="920"/>
      <c r="CU198" s="920"/>
      <c r="CV198" s="920"/>
      <c r="CW198" s="920"/>
      <c r="CX198" s="920"/>
      <c r="CY198" s="920"/>
      <c r="CZ198" s="920"/>
    </row>
    <row r="199" s="133" customFormat="true" ht="15" customHeight="true" x14ac:dyDescent="0.2">
      <c r="A199" s="786"/>
      <c r="B199" s="302"/>
      <c r="C199" s="373"/>
      <c r="D199" s="374"/>
      <c r="E199" s="374"/>
      <c r="F199" s="374"/>
      <c r="G199" s="375"/>
      <c r="H199" s="376"/>
      <c r="I199" s="374"/>
      <c r="J199" s="374"/>
      <c r="K199" s="374"/>
      <c r="L199" s="377"/>
      <c r="M199" s="378"/>
      <c r="N199" s="374"/>
      <c r="O199" s="374"/>
      <c r="P199" s="374"/>
      <c r="Q199" s="377"/>
      <c r="R199" s="378"/>
      <c r="S199" s="374"/>
      <c r="T199" s="374"/>
      <c r="U199" s="374"/>
      <c r="V199" s="374"/>
      <c r="W199" s="374"/>
      <c r="X199" s="374"/>
      <c r="Y199" s="379"/>
      <c r="Z199" s="379"/>
      <c r="AA199" s="379"/>
      <c r="AB199" s="379"/>
      <c r="AC199" s="379"/>
      <c r="AD199" s="379"/>
      <c r="AE199" s="379"/>
      <c r="AF199" s="379"/>
      <c r="AG199" s="379"/>
      <c r="AH199" s="875"/>
      <c r="AI199" s="875"/>
      <c r="AJ199" s="875"/>
      <c r="AK199" s="875"/>
      <c r="AL199" s="875"/>
      <c r="AM199" s="875"/>
      <c r="AN199" s="875"/>
      <c r="AO199" s="875"/>
      <c r="AP199" s="875"/>
      <c r="AQ199" s="875"/>
      <c r="AR199" s="875"/>
      <c r="AS199" s="875"/>
      <c r="AT199" s="875"/>
      <c r="AU199" s="875"/>
      <c r="AV199" s="875"/>
      <c r="AW199" s="875"/>
      <c r="AX199" s="875"/>
      <c r="AY199" s="875"/>
      <c r="AZ199" s="242"/>
      <c r="BA199" s="787"/>
      <c r="BB199" s="176"/>
      <c r="BC199" s="515"/>
      <c r="BD199" s="447"/>
      <c r="BE199" s="447"/>
      <c r="BF199" s="447"/>
      <c r="BG199" s="516"/>
      <c r="BH199" s="526"/>
      <c r="BI199" s="447"/>
      <c r="BJ199" s="447"/>
      <c r="BK199" s="447"/>
      <c r="BL199" s="516"/>
      <c r="BM199" s="526"/>
      <c r="BN199" s="447"/>
      <c r="BO199" s="447"/>
      <c r="BP199" s="447"/>
      <c r="BQ199" s="516"/>
      <c r="BR199" s="526"/>
      <c r="BS199" s="447"/>
      <c r="BT199" s="447"/>
      <c r="BU199" s="447"/>
      <c r="BV199" s="447"/>
      <c r="BW199" s="447"/>
      <c r="BX199" s="447"/>
      <c r="BY199" s="448"/>
      <c r="BZ199" s="448"/>
      <c r="CA199" s="448"/>
      <c r="CB199" s="448"/>
      <c r="CC199" s="448"/>
      <c r="CD199" s="448"/>
      <c r="CE199" s="448"/>
      <c r="CF199" s="448"/>
      <c r="CG199" s="448"/>
      <c r="CH199" s="920"/>
      <c r="CI199" s="920"/>
      <c r="CJ199" s="920"/>
      <c r="CK199" s="920"/>
      <c r="CL199" s="920"/>
      <c r="CM199" s="920"/>
      <c r="CN199" s="920"/>
      <c r="CO199" s="920"/>
      <c r="CP199" s="920"/>
      <c r="CQ199" s="920"/>
      <c r="CR199" s="920"/>
      <c r="CS199" s="920"/>
      <c r="CT199" s="920"/>
      <c r="CU199" s="920"/>
      <c r="CV199" s="920"/>
      <c r="CW199" s="920"/>
      <c r="CX199" s="920"/>
      <c r="CY199" s="920"/>
      <c r="CZ199" s="920"/>
    </row>
    <row r="200" s="133" customFormat="true" ht="15" customHeight="true" x14ac:dyDescent="0.2">
      <c r="A200" s="786"/>
      <c r="B200" s="302"/>
      <c r="C200" s="373"/>
      <c r="D200" s="374"/>
      <c r="E200" s="374"/>
      <c r="F200" s="374"/>
      <c r="G200" s="375"/>
      <c r="H200" s="376"/>
      <c r="I200" s="374"/>
      <c r="J200" s="374"/>
      <c r="K200" s="374"/>
      <c r="L200" s="377"/>
      <c r="M200" s="378"/>
      <c r="N200" s="374"/>
      <c r="O200" s="374"/>
      <c r="P200" s="374"/>
      <c r="Q200" s="377"/>
      <c r="R200" s="378"/>
      <c r="S200" s="374"/>
      <c r="T200" s="374"/>
      <c r="U200" s="374"/>
      <c r="V200" s="374"/>
      <c r="W200" s="374"/>
      <c r="X200" s="374"/>
      <c r="Y200" s="379"/>
      <c r="Z200" s="379"/>
      <c r="AA200" s="379"/>
      <c r="AB200" s="379"/>
      <c r="AC200" s="379"/>
      <c r="AD200" s="379"/>
      <c r="AE200" s="379"/>
      <c r="AF200" s="379"/>
      <c r="AG200" s="379"/>
      <c r="AH200" s="875"/>
      <c r="AI200" s="875"/>
      <c r="AJ200" s="875"/>
      <c r="AK200" s="875"/>
      <c r="AL200" s="875"/>
      <c r="AM200" s="875"/>
      <c r="AN200" s="875"/>
      <c r="AO200" s="875"/>
      <c r="AP200" s="875"/>
      <c r="AQ200" s="875"/>
      <c r="AR200" s="875"/>
      <c r="AS200" s="875"/>
      <c r="AT200" s="875"/>
      <c r="AU200" s="875"/>
      <c r="AV200" s="875"/>
      <c r="AW200" s="875"/>
      <c r="AX200" s="875"/>
      <c r="AY200" s="875"/>
      <c r="AZ200" s="242"/>
      <c r="BA200" s="787"/>
      <c r="BB200" s="176"/>
      <c r="BC200" s="515"/>
      <c r="BD200" s="447"/>
      <c r="BE200" s="447"/>
      <c r="BF200" s="447"/>
      <c r="BG200" s="516"/>
      <c r="BH200" s="526"/>
      <c r="BI200" s="447"/>
      <c r="BJ200" s="447"/>
      <c r="BK200" s="447"/>
      <c r="BL200" s="516"/>
      <c r="BM200" s="526"/>
      <c r="BN200" s="447"/>
      <c r="BO200" s="447"/>
      <c r="BP200" s="447"/>
      <c r="BQ200" s="516"/>
      <c r="BR200" s="526"/>
      <c r="BS200" s="447"/>
      <c r="BT200" s="447"/>
      <c r="BU200" s="447"/>
      <c r="BV200" s="447"/>
      <c r="BW200" s="447"/>
      <c r="BX200" s="447"/>
      <c r="BY200" s="448"/>
      <c r="BZ200" s="448"/>
      <c r="CA200" s="448"/>
      <c r="CB200" s="448"/>
      <c r="CC200" s="448"/>
      <c r="CD200" s="448"/>
      <c r="CE200" s="448"/>
      <c r="CF200" s="448"/>
      <c r="CG200" s="448"/>
      <c r="CH200" s="920"/>
      <c r="CI200" s="920"/>
      <c r="CJ200" s="920"/>
      <c r="CK200" s="920"/>
      <c r="CL200" s="920"/>
      <c r="CM200" s="920"/>
      <c r="CN200" s="920"/>
      <c r="CO200" s="920"/>
      <c r="CP200" s="920"/>
      <c r="CQ200" s="920"/>
      <c r="CR200" s="920"/>
      <c r="CS200" s="920"/>
      <c r="CT200" s="920"/>
      <c r="CU200" s="920"/>
      <c r="CV200" s="920"/>
      <c r="CW200" s="920"/>
      <c r="CX200" s="920"/>
      <c r="CY200" s="920"/>
      <c r="CZ200" s="920"/>
    </row>
    <row r="201" s="133" customFormat="true" ht="15" customHeight="true" x14ac:dyDescent="0.2">
      <c r="A201" s="786"/>
      <c r="B201" s="302"/>
      <c r="C201" s="373"/>
      <c r="D201" s="374"/>
      <c r="E201" s="374"/>
      <c r="F201" s="374"/>
      <c r="G201" s="375"/>
      <c r="H201" s="376"/>
      <c r="I201" s="374"/>
      <c r="J201" s="374"/>
      <c r="K201" s="374"/>
      <c r="L201" s="377"/>
      <c r="M201" s="378"/>
      <c r="N201" s="374"/>
      <c r="O201" s="374"/>
      <c r="P201" s="374"/>
      <c r="Q201" s="377"/>
      <c r="R201" s="378"/>
      <c r="S201" s="374"/>
      <c r="T201" s="374"/>
      <c r="U201" s="374"/>
      <c r="V201" s="374"/>
      <c r="W201" s="374"/>
      <c r="X201" s="374"/>
      <c r="Y201" s="379"/>
      <c r="Z201" s="379"/>
      <c r="AA201" s="379"/>
      <c r="AB201" s="379"/>
      <c r="AC201" s="379"/>
      <c r="AD201" s="379"/>
      <c r="AE201" s="379"/>
      <c r="AF201" s="379"/>
      <c r="AG201" s="379"/>
      <c r="AH201" s="875"/>
      <c r="AI201" s="875"/>
      <c r="AJ201" s="875"/>
      <c r="AK201" s="875"/>
      <c r="AL201" s="875"/>
      <c r="AM201" s="875"/>
      <c r="AN201" s="875"/>
      <c r="AO201" s="875"/>
      <c r="AP201" s="875"/>
      <c r="AQ201" s="875"/>
      <c r="AR201" s="875"/>
      <c r="AS201" s="875"/>
      <c r="AT201" s="875"/>
      <c r="AU201" s="875"/>
      <c r="AV201" s="875"/>
      <c r="AW201" s="875"/>
      <c r="AX201" s="875"/>
      <c r="AY201" s="875"/>
      <c r="AZ201" s="242"/>
      <c r="BA201" s="787"/>
      <c r="BB201" s="176"/>
      <c r="BC201" s="515"/>
      <c r="BD201" s="447"/>
      <c r="BE201" s="447"/>
      <c r="BF201" s="447"/>
      <c r="BG201" s="516"/>
      <c r="BH201" s="526"/>
      <c r="BI201" s="447"/>
      <c r="BJ201" s="447"/>
      <c r="BK201" s="447"/>
      <c r="BL201" s="516"/>
      <c r="BM201" s="526"/>
      <c r="BN201" s="447"/>
      <c r="BO201" s="447"/>
      <c r="BP201" s="447"/>
      <c r="BQ201" s="516"/>
      <c r="BR201" s="526"/>
      <c r="BS201" s="447"/>
      <c r="BT201" s="447"/>
      <c r="BU201" s="447"/>
      <c r="BV201" s="447"/>
      <c r="BW201" s="447"/>
      <c r="BX201" s="447"/>
      <c r="BY201" s="448"/>
      <c r="BZ201" s="448"/>
      <c r="CA201" s="448"/>
      <c r="CB201" s="448"/>
      <c r="CC201" s="448"/>
      <c r="CD201" s="448"/>
      <c r="CE201" s="448"/>
      <c r="CF201" s="448"/>
      <c r="CG201" s="448"/>
      <c r="CH201" s="920"/>
      <c r="CI201" s="920"/>
      <c r="CJ201" s="920"/>
      <c r="CK201" s="920"/>
      <c r="CL201" s="920"/>
      <c r="CM201" s="920"/>
      <c r="CN201" s="920"/>
      <c r="CO201" s="920"/>
      <c r="CP201" s="920"/>
      <c r="CQ201" s="920"/>
      <c r="CR201" s="920"/>
      <c r="CS201" s="920"/>
      <c r="CT201" s="920"/>
      <c r="CU201" s="920"/>
      <c r="CV201" s="920"/>
      <c r="CW201" s="920"/>
      <c r="CX201" s="920"/>
      <c r="CY201" s="920"/>
      <c r="CZ201" s="920"/>
    </row>
    <row r="202" s="133" customFormat="true" ht="15" customHeight="true" x14ac:dyDescent="0.2">
      <c r="A202" s="786"/>
      <c r="B202" s="302"/>
      <c r="C202" s="373"/>
      <c r="D202" s="374"/>
      <c r="E202" s="374"/>
      <c r="F202" s="374"/>
      <c r="G202" s="375"/>
      <c r="H202" s="376"/>
      <c r="I202" s="374"/>
      <c r="J202" s="374"/>
      <c r="K202" s="374"/>
      <c r="L202" s="377"/>
      <c r="M202" s="378"/>
      <c r="N202" s="374"/>
      <c r="O202" s="374"/>
      <c r="P202" s="374"/>
      <c r="Q202" s="377"/>
      <c r="R202" s="378"/>
      <c r="S202" s="374"/>
      <c r="T202" s="374"/>
      <c r="U202" s="374"/>
      <c r="V202" s="374"/>
      <c r="W202" s="374"/>
      <c r="X202" s="374"/>
      <c r="Y202" s="379"/>
      <c r="Z202" s="379"/>
      <c r="AA202" s="379"/>
      <c r="AB202" s="379"/>
      <c r="AC202" s="379"/>
      <c r="AD202" s="379"/>
      <c r="AE202" s="379"/>
      <c r="AF202" s="379"/>
      <c r="AG202" s="379"/>
      <c r="AH202" s="875"/>
      <c r="AI202" s="875"/>
      <c r="AJ202" s="875"/>
      <c r="AK202" s="875"/>
      <c r="AL202" s="875"/>
      <c r="AM202" s="875"/>
      <c r="AN202" s="875"/>
      <c r="AO202" s="875"/>
      <c r="AP202" s="875"/>
      <c r="AQ202" s="875"/>
      <c r="AR202" s="875"/>
      <c r="AS202" s="875"/>
      <c r="AT202" s="875"/>
      <c r="AU202" s="875"/>
      <c r="AV202" s="875"/>
      <c r="AW202" s="875"/>
      <c r="AX202" s="875"/>
      <c r="AY202" s="875"/>
      <c r="AZ202" s="242"/>
      <c r="BA202" s="787"/>
      <c r="BB202" s="176"/>
      <c r="BC202" s="515"/>
      <c r="BD202" s="447"/>
      <c r="BE202" s="447"/>
      <c r="BF202" s="447"/>
      <c r="BG202" s="516"/>
      <c r="BH202" s="526"/>
      <c r="BI202" s="447"/>
      <c r="BJ202" s="447"/>
      <c r="BK202" s="447"/>
      <c r="BL202" s="516"/>
      <c r="BM202" s="526"/>
      <c r="BN202" s="447"/>
      <c r="BO202" s="447"/>
      <c r="BP202" s="447"/>
      <c r="BQ202" s="516"/>
      <c r="BR202" s="526"/>
      <c r="BS202" s="447"/>
      <c r="BT202" s="447"/>
      <c r="BU202" s="447"/>
      <c r="BV202" s="447"/>
      <c r="BW202" s="447"/>
      <c r="BX202" s="447"/>
      <c r="BY202" s="448"/>
      <c r="BZ202" s="448"/>
      <c r="CA202" s="448"/>
      <c r="CB202" s="448"/>
      <c r="CC202" s="448"/>
      <c r="CD202" s="448"/>
      <c r="CE202" s="448"/>
      <c r="CF202" s="448"/>
      <c r="CG202" s="448"/>
      <c r="CH202" s="920"/>
      <c r="CI202" s="920"/>
      <c r="CJ202" s="920"/>
      <c r="CK202" s="920"/>
      <c r="CL202" s="920"/>
      <c r="CM202" s="920"/>
      <c r="CN202" s="920"/>
      <c r="CO202" s="920"/>
      <c r="CP202" s="920"/>
      <c r="CQ202" s="920"/>
      <c r="CR202" s="920"/>
      <c r="CS202" s="920"/>
      <c r="CT202" s="920"/>
      <c r="CU202" s="920"/>
      <c r="CV202" s="920"/>
      <c r="CW202" s="920"/>
      <c r="CX202" s="920"/>
      <c r="CY202" s="920"/>
      <c r="CZ202" s="920"/>
    </row>
    <row r="203" s="133" customFormat="true" ht="15" customHeight="true" x14ac:dyDescent="0.2">
      <c r="A203" s="786"/>
      <c r="B203" s="302"/>
      <c r="C203" s="373"/>
      <c r="D203" s="374"/>
      <c r="E203" s="374"/>
      <c r="F203" s="374"/>
      <c r="G203" s="375"/>
      <c r="H203" s="376"/>
      <c r="I203" s="374"/>
      <c r="J203" s="374"/>
      <c r="K203" s="374"/>
      <c r="L203" s="377"/>
      <c r="M203" s="378"/>
      <c r="N203" s="374"/>
      <c r="O203" s="374"/>
      <c r="P203" s="374"/>
      <c r="Q203" s="377"/>
      <c r="R203" s="378"/>
      <c r="S203" s="374"/>
      <c r="T203" s="374"/>
      <c r="U203" s="374"/>
      <c r="V203" s="374"/>
      <c r="W203" s="374"/>
      <c r="X203" s="374"/>
      <c r="Y203" s="379"/>
      <c r="Z203" s="379"/>
      <c r="AA203" s="379"/>
      <c r="AB203" s="379"/>
      <c r="AC203" s="379"/>
      <c r="AD203" s="379"/>
      <c r="AE203" s="379"/>
      <c r="AF203" s="379"/>
      <c r="AG203" s="379"/>
      <c r="AH203" s="875"/>
      <c r="AI203" s="875"/>
      <c r="AJ203" s="875"/>
      <c r="AK203" s="875"/>
      <c r="AL203" s="875"/>
      <c r="AM203" s="875"/>
      <c r="AN203" s="875"/>
      <c r="AO203" s="875"/>
      <c r="AP203" s="875"/>
      <c r="AQ203" s="875"/>
      <c r="AR203" s="875"/>
      <c r="AS203" s="875"/>
      <c r="AT203" s="875"/>
      <c r="AU203" s="875"/>
      <c r="AV203" s="875"/>
      <c r="AW203" s="875"/>
      <c r="AX203" s="875"/>
      <c r="AY203" s="875"/>
      <c r="AZ203" s="242"/>
      <c r="BA203" s="787"/>
      <c r="BB203" s="176"/>
      <c r="BC203" s="515"/>
      <c r="BD203" s="447"/>
      <c r="BE203" s="447"/>
      <c r="BF203" s="447"/>
      <c r="BG203" s="516"/>
      <c r="BH203" s="526"/>
      <c r="BI203" s="447"/>
      <c r="BJ203" s="447"/>
      <c r="BK203" s="447"/>
      <c r="BL203" s="516"/>
      <c r="BM203" s="526"/>
      <c r="BN203" s="447"/>
      <c r="BO203" s="447"/>
      <c r="BP203" s="447"/>
      <c r="BQ203" s="516"/>
      <c r="BR203" s="526"/>
      <c r="BS203" s="447"/>
      <c r="BT203" s="447"/>
      <c r="BU203" s="447"/>
      <c r="BV203" s="447"/>
      <c r="BW203" s="447"/>
      <c r="BX203" s="447"/>
      <c r="BY203" s="448"/>
      <c r="BZ203" s="448"/>
      <c r="CA203" s="448"/>
      <c r="CB203" s="448"/>
      <c r="CC203" s="448"/>
      <c r="CD203" s="448"/>
      <c r="CE203" s="448"/>
      <c r="CF203" s="448"/>
      <c r="CG203" s="448"/>
      <c r="CH203" s="920"/>
      <c r="CI203" s="920"/>
      <c r="CJ203" s="920"/>
      <c r="CK203" s="920"/>
      <c r="CL203" s="920"/>
      <c r="CM203" s="920"/>
      <c r="CN203" s="920"/>
      <c r="CO203" s="920"/>
      <c r="CP203" s="920"/>
      <c r="CQ203" s="920"/>
      <c r="CR203" s="920"/>
      <c r="CS203" s="920"/>
      <c r="CT203" s="920"/>
      <c r="CU203" s="920"/>
      <c r="CV203" s="920"/>
      <c r="CW203" s="920"/>
      <c r="CX203" s="920"/>
      <c r="CY203" s="920"/>
      <c r="CZ203" s="920"/>
    </row>
    <row r="204" s="133" customFormat="true" ht="15" customHeight="true" x14ac:dyDescent="0.2">
      <c r="A204" s="786"/>
      <c r="B204" s="302"/>
      <c r="C204" s="373"/>
      <c r="D204" s="374"/>
      <c r="E204" s="374"/>
      <c r="F204" s="374"/>
      <c r="G204" s="375"/>
      <c r="H204" s="376"/>
      <c r="I204" s="374"/>
      <c r="J204" s="374"/>
      <c r="K204" s="374"/>
      <c r="L204" s="377"/>
      <c r="M204" s="378"/>
      <c r="N204" s="374"/>
      <c r="O204" s="374"/>
      <c r="P204" s="374"/>
      <c r="Q204" s="377"/>
      <c r="R204" s="378"/>
      <c r="S204" s="374"/>
      <c r="T204" s="374"/>
      <c r="U204" s="374"/>
      <c r="V204" s="374"/>
      <c r="W204" s="374"/>
      <c r="X204" s="374"/>
      <c r="Y204" s="379"/>
      <c r="Z204" s="379"/>
      <c r="AA204" s="379"/>
      <c r="AB204" s="379"/>
      <c r="AC204" s="379"/>
      <c r="AD204" s="379"/>
      <c r="AE204" s="379"/>
      <c r="AF204" s="379"/>
      <c r="AG204" s="379"/>
      <c r="AH204" s="875"/>
      <c r="AI204" s="875"/>
      <c r="AJ204" s="875"/>
      <c r="AK204" s="875"/>
      <c r="AL204" s="875"/>
      <c r="AM204" s="875"/>
      <c r="AN204" s="875"/>
      <c r="AO204" s="875"/>
      <c r="AP204" s="875"/>
      <c r="AQ204" s="875"/>
      <c r="AR204" s="875"/>
      <c r="AS204" s="875"/>
      <c r="AT204" s="875"/>
      <c r="AU204" s="875"/>
      <c r="AV204" s="875"/>
      <c r="AW204" s="875"/>
      <c r="AX204" s="875"/>
      <c r="AY204" s="875"/>
      <c r="AZ204" s="242"/>
      <c r="BA204" s="787"/>
      <c r="BB204" s="176"/>
      <c r="BC204" s="515"/>
      <c r="BD204" s="447"/>
      <c r="BE204" s="447"/>
      <c r="BF204" s="447"/>
      <c r="BG204" s="516"/>
      <c r="BH204" s="526"/>
      <c r="BI204" s="447"/>
      <c r="BJ204" s="447"/>
      <c r="BK204" s="447"/>
      <c r="BL204" s="516"/>
      <c r="BM204" s="526"/>
      <c r="BN204" s="447"/>
      <c r="BO204" s="447"/>
      <c r="BP204" s="447"/>
      <c r="BQ204" s="516"/>
      <c r="BR204" s="526"/>
      <c r="BS204" s="447"/>
      <c r="BT204" s="447"/>
      <c r="BU204" s="447"/>
      <c r="BV204" s="447"/>
      <c r="BW204" s="447"/>
      <c r="BX204" s="447"/>
      <c r="BY204" s="448"/>
      <c r="BZ204" s="448"/>
      <c r="CA204" s="448"/>
      <c r="CB204" s="448"/>
      <c r="CC204" s="448"/>
      <c r="CD204" s="448"/>
      <c r="CE204" s="448"/>
      <c r="CF204" s="448"/>
      <c r="CG204" s="448"/>
      <c r="CH204" s="920"/>
      <c r="CI204" s="920"/>
      <c r="CJ204" s="920"/>
      <c r="CK204" s="920"/>
      <c r="CL204" s="920"/>
      <c r="CM204" s="920"/>
      <c r="CN204" s="920"/>
      <c r="CO204" s="920"/>
      <c r="CP204" s="920"/>
      <c r="CQ204" s="920"/>
      <c r="CR204" s="920"/>
      <c r="CS204" s="920"/>
      <c r="CT204" s="920"/>
      <c r="CU204" s="920"/>
      <c r="CV204" s="920"/>
      <c r="CW204" s="920"/>
      <c r="CX204" s="920"/>
      <c r="CY204" s="920"/>
      <c r="CZ204" s="920"/>
    </row>
    <row r="205" s="133" customFormat="true" ht="15" customHeight="true" x14ac:dyDescent="0.2">
      <c r="A205" s="286"/>
      <c r="B205" s="304"/>
      <c r="C205" s="380"/>
      <c r="D205" s="381"/>
      <c r="E205" s="381"/>
      <c r="F205" s="381"/>
      <c r="G205" s="382"/>
      <c r="H205" s="383"/>
      <c r="I205" s="381"/>
      <c r="J205" s="381"/>
      <c r="K205" s="381"/>
      <c r="L205" s="384"/>
      <c r="M205" s="385"/>
      <c r="N205" s="381"/>
      <c r="O205" s="381"/>
      <c r="P205" s="381"/>
      <c r="Q205" s="384"/>
      <c r="R205" s="385"/>
      <c r="S205" s="381"/>
      <c r="T205" s="381"/>
      <c r="U205" s="381"/>
      <c r="V205" s="381"/>
      <c r="W205" s="381"/>
      <c r="X205" s="381"/>
      <c r="Y205" s="386"/>
      <c r="Z205" s="386"/>
      <c r="AA205" s="386"/>
      <c r="AB205" s="386"/>
      <c r="AC205" s="386"/>
      <c r="AD205" s="386"/>
      <c r="AE205" s="386"/>
      <c r="AF205" s="386"/>
      <c r="AG205" s="386"/>
      <c r="AH205" s="875"/>
      <c r="AI205" s="875"/>
      <c r="AJ205" s="875"/>
      <c r="AK205" s="875"/>
      <c r="AL205" s="875"/>
      <c r="AM205" s="875"/>
      <c r="AN205" s="875"/>
      <c r="AO205" s="875"/>
      <c r="AP205" s="875"/>
      <c r="AQ205" s="875"/>
      <c r="AR205" s="875"/>
      <c r="AS205" s="875"/>
      <c r="AT205" s="875"/>
      <c r="AU205" s="875"/>
      <c r="AV205" s="875"/>
      <c r="AW205" s="875"/>
      <c r="AX205" s="875"/>
      <c r="AY205" s="875"/>
      <c r="AZ205" s="242"/>
      <c r="BA205" s="787"/>
      <c r="BB205" s="176"/>
      <c r="BC205" s="536"/>
      <c r="BD205" s="533"/>
      <c r="BE205" s="533"/>
      <c r="BF205" s="533"/>
      <c r="BG205" s="535"/>
      <c r="BH205" s="532"/>
      <c r="BI205" s="533"/>
      <c r="BJ205" s="533"/>
      <c r="BK205" s="533"/>
      <c r="BL205" s="535"/>
      <c r="BM205" s="532"/>
      <c r="BN205" s="533"/>
      <c r="BO205" s="533"/>
      <c r="BP205" s="533"/>
      <c r="BQ205" s="535"/>
      <c r="BR205" s="532"/>
      <c r="BS205" s="533"/>
      <c r="BT205" s="533"/>
      <c r="BU205" s="533"/>
      <c r="BV205" s="533"/>
      <c r="BW205" s="533"/>
      <c r="BX205" s="533"/>
      <c r="BY205" s="534"/>
      <c r="BZ205" s="534"/>
      <c r="CA205" s="534"/>
      <c r="CB205" s="534"/>
      <c r="CC205" s="534"/>
      <c r="CD205" s="534"/>
      <c r="CE205" s="534"/>
      <c r="CF205" s="534"/>
      <c r="CG205" s="534"/>
      <c r="CH205" s="920"/>
      <c r="CI205" s="920"/>
      <c r="CJ205" s="920"/>
      <c r="CK205" s="920"/>
      <c r="CL205" s="920"/>
      <c r="CM205" s="920"/>
      <c r="CN205" s="920"/>
      <c r="CO205" s="920"/>
      <c r="CP205" s="920"/>
      <c r="CQ205" s="920"/>
      <c r="CR205" s="920"/>
      <c r="CS205" s="920"/>
      <c r="CT205" s="920"/>
      <c r="CU205" s="920"/>
      <c r="CV205" s="920"/>
      <c r="CW205" s="920"/>
      <c r="CX205" s="920"/>
      <c r="CY205" s="920"/>
      <c r="CZ205" s="920"/>
    </row>
    <row r="206" s="133" customFormat="true" ht="250.15" customHeight="true" x14ac:dyDescent="0.2">
      <c r="A206" s="135"/>
      <c r="B206" s="135"/>
      <c r="C206" s="135"/>
      <c r="D206" s="135"/>
      <c r="E206" s="135"/>
      <c r="F206" s="135"/>
      <c r="G206" s="135"/>
      <c r="H206" s="135"/>
      <c r="I206" s="135"/>
      <c r="J206" s="135"/>
      <c r="K206" s="135"/>
      <c r="L206" s="135"/>
      <c r="M206" s="135"/>
      <c r="N206" s="135"/>
      <c r="O206" s="135"/>
      <c r="P206" s="135"/>
      <c r="Q206" s="135"/>
      <c r="R206" s="760"/>
      <c r="S206" s="135"/>
      <c r="T206" s="135"/>
      <c r="U206" s="135"/>
      <c r="V206" s="135"/>
      <c r="W206" s="135"/>
      <c r="X206" s="135"/>
      <c r="Y206" s="135"/>
      <c r="Z206" s="242"/>
      <c r="AA206" s="242"/>
      <c r="AB206" s="242"/>
      <c r="AC206" s="242"/>
      <c r="AD206" s="242"/>
      <c r="AE206" s="242"/>
      <c r="AF206" s="242"/>
      <c r="AG206" s="242"/>
      <c r="AH206" s="242"/>
      <c r="AI206" s="242"/>
      <c r="AJ206" s="242"/>
      <c r="AK206" s="242"/>
      <c r="AL206" s="242"/>
      <c r="AM206" s="242"/>
      <c r="AN206" s="242"/>
      <c r="AO206" s="242"/>
      <c r="AP206" s="242"/>
      <c r="AQ206" s="242"/>
      <c r="AR206" s="242"/>
      <c r="AS206" s="242"/>
      <c r="AT206" s="242"/>
      <c r="AU206" s="242"/>
      <c r="AV206" s="242"/>
      <c r="AW206" s="242"/>
      <c r="AX206" s="242"/>
      <c r="AY206" s="242"/>
      <c r="AZ206" s="242"/>
      <c r="BA206" s="135"/>
      <c r="BY206" s="135"/>
      <c r="BZ206" s="242"/>
      <c r="CA206" s="242"/>
      <c r="CB206" s="242"/>
      <c r="CC206" s="242"/>
      <c r="CD206" s="242"/>
      <c r="CE206" s="242"/>
      <c r="CF206" s="242"/>
      <c r="CG206" s="242"/>
      <c r="CH206" s="242"/>
      <c r="CI206" s="242"/>
      <c r="CJ206" s="242"/>
      <c r="CK206" s="242"/>
      <c r="CL206" s="242"/>
      <c r="CM206" s="242"/>
      <c r="CN206" s="242"/>
      <c r="CO206" s="242"/>
      <c r="CP206" s="242"/>
      <c r="CQ206" s="242"/>
      <c r="CR206" s="242"/>
      <c r="CS206" s="242"/>
      <c r="CT206" s="242"/>
      <c r="CU206" s="242"/>
      <c r="CV206" s="242"/>
      <c r="CW206" s="242"/>
      <c r="CX206" s="242"/>
      <c r="CY206" s="242"/>
      <c r="CZ206" s="242"/>
    </row>
    <row r="207" s="114" customFormat="true" ht="18" customHeight="true" x14ac:dyDescent="0.2">
      <c r="A207" s="137"/>
      <c r="B207" s="137"/>
      <c r="C207" s="137"/>
      <c r="D207" s="137"/>
      <c r="E207" s="137"/>
      <c r="F207" s="137"/>
      <c r="G207" s="137"/>
      <c r="R207" s="126"/>
      <c r="S207" s="126"/>
      <c r="T207" s="126"/>
      <c r="U207" s="126"/>
      <c r="V207" s="126"/>
      <c r="W207" s="126"/>
      <c r="X207" s="126"/>
      <c r="Y207" s="126"/>
      <c r="Z207" s="238"/>
      <c r="AA207" s="238"/>
      <c r="AB207" s="238"/>
      <c r="AC207" s="238"/>
      <c r="AD207" s="238"/>
      <c r="AE207" s="238"/>
      <c r="AF207" s="238"/>
      <c r="AG207" s="238"/>
      <c r="AH207" s="238"/>
      <c r="AI207" s="238"/>
      <c r="AJ207" s="238"/>
      <c r="AK207" s="238"/>
      <c r="AL207" s="238"/>
      <c r="AM207" s="238"/>
      <c r="AN207" s="238"/>
      <c r="AO207" s="238"/>
      <c r="AP207" s="238"/>
      <c r="AQ207" s="238"/>
      <c r="AR207" s="238"/>
      <c r="AS207" s="238"/>
      <c r="AT207" s="238"/>
      <c r="AU207" s="238"/>
      <c r="AV207" s="238"/>
      <c r="AW207" s="238"/>
      <c r="AX207" s="238"/>
      <c r="AY207" s="238"/>
      <c r="AZ207" s="238"/>
      <c r="BB207" s="137"/>
      <c r="BZ207" s="238"/>
      <c r="CA207" s="238"/>
      <c r="CB207" s="238"/>
      <c r="CC207" s="238"/>
      <c r="CD207" s="238"/>
      <c r="CE207" s="238"/>
      <c r="CF207" s="238"/>
      <c r="CG207" s="238"/>
      <c r="CH207" s="238"/>
      <c r="CI207" s="238"/>
      <c r="CJ207" s="238"/>
      <c r="CK207" s="238"/>
      <c r="CL207" s="238"/>
      <c r="CM207" s="238"/>
      <c r="CN207" s="238"/>
      <c r="CO207" s="238"/>
      <c r="CP207" s="238"/>
      <c r="CQ207" s="238"/>
      <c r="CR207" s="238"/>
      <c r="CS207" s="238"/>
      <c r="CT207" s="238"/>
      <c r="CU207" s="238"/>
      <c r="CV207" s="238"/>
      <c r="CW207" s="238"/>
      <c r="CX207" s="238"/>
      <c r="CY207" s="238"/>
      <c r="CZ207" s="238"/>
    </row>
    <row r="208" s="114" customFormat="true" ht="22.5" customHeight="true" x14ac:dyDescent="0.35">
      <c r="A208" s="1149" t="str">
        <f>A1026</f>
        <v>Cuba</v>
      </c>
      <c r="B208" s="1150"/>
      <c r="C208" s="137"/>
      <c r="D208" s="137"/>
      <c r="E208" s="137"/>
      <c r="F208" s="137"/>
      <c r="G208" s="137"/>
      <c r="R208" s="469"/>
      <c r="S208" s="126"/>
      <c r="T208" s="126"/>
      <c r="U208" s="126"/>
      <c r="V208" s="126"/>
      <c r="W208" s="126"/>
      <c r="X208" s="126"/>
      <c r="Y208" s="126"/>
      <c r="Z208" s="238"/>
      <c r="AA208" s="238"/>
      <c r="AB208" s="238"/>
      <c r="AC208" s="238"/>
      <c r="AD208" s="238"/>
      <c r="AE208" s="238"/>
      <c r="AF208" s="238"/>
      <c r="AG208" s="238"/>
      <c r="AH208" s="238"/>
      <c r="AI208" s="238"/>
      <c r="AJ208" s="238"/>
      <c r="AK208" s="238"/>
      <c r="AL208" s="238"/>
      <c r="AM208" s="238"/>
      <c r="AN208" s="238"/>
      <c r="AO208" s="238"/>
      <c r="AP208" s="238"/>
      <c r="AQ208" s="238"/>
      <c r="AR208" s="238"/>
      <c r="AS208" s="238"/>
      <c r="AT208" s="238"/>
      <c r="AU208" s="238"/>
      <c r="AV208" s="238"/>
      <c r="AW208" s="238"/>
      <c r="AX208" s="238"/>
      <c r="AY208" s="238"/>
      <c r="AZ208" s="238"/>
      <c r="BB208" s="137"/>
      <c r="BZ208" s="238"/>
      <c r="CA208" s="238"/>
      <c r="CB208" s="238"/>
      <c r="CC208" s="238"/>
      <c r="CD208" s="238"/>
      <c r="CE208" s="238"/>
      <c r="CF208" s="238"/>
      <c r="CG208" s="238"/>
      <c r="CH208" s="238"/>
      <c r="CI208" s="238"/>
      <c r="CJ208" s="238"/>
      <c r="CK208" s="238"/>
      <c r="CL208" s="238"/>
      <c r="CM208" s="238"/>
      <c r="CN208" s="238"/>
      <c r="CO208" s="238"/>
      <c r="CP208" s="238"/>
      <c r="CQ208" s="238"/>
      <c r="CR208" s="238"/>
      <c r="CS208" s="238"/>
      <c r="CT208" s="238"/>
      <c r="CU208" s="238"/>
      <c r="CV208" s="238"/>
      <c r="CW208" s="238"/>
      <c r="CX208" s="238"/>
      <c r="CY208" s="238"/>
      <c r="CZ208" s="238"/>
    </row>
    <row r="209" s="114" customFormat="true" ht="22.5" customHeight="true" x14ac:dyDescent="0.35">
      <c r="A209" s="141" t="str">
        <f>A1034</f>
        <v>2019</v>
      </c>
      <c r="B209" s="142"/>
      <c r="C209" s="137"/>
      <c r="D209" s="137"/>
      <c r="E209" s="137"/>
      <c r="F209" s="137"/>
      <c r="G209" s="137"/>
      <c r="R209" s="469"/>
      <c r="S209" s="126"/>
      <c r="T209" s="126"/>
      <c r="U209" s="126"/>
      <c r="V209" s="126"/>
      <c r="W209" s="126"/>
      <c r="X209" s="126"/>
      <c r="Y209" s="126"/>
      <c r="Z209" s="238"/>
      <c r="AA209" s="238"/>
      <c r="AB209" s="238"/>
      <c r="AC209" s="238"/>
      <c r="AD209" s="238"/>
      <c r="AE209" s="238"/>
      <c r="AF209" s="238"/>
      <c r="AG209" s="238"/>
      <c r="AH209" s="238"/>
      <c r="AI209" s="238"/>
      <c r="AJ209" s="238"/>
      <c r="AK209" s="238"/>
      <c r="AL209" s="238"/>
      <c r="AM209" s="238"/>
      <c r="AN209" s="238"/>
      <c r="AO209" s="238"/>
      <c r="AP209" s="238"/>
      <c r="AQ209" s="238"/>
      <c r="AR209" s="238"/>
      <c r="AS209" s="238"/>
      <c r="AT209" s="238"/>
      <c r="AU209" s="238"/>
      <c r="AV209" s="238"/>
      <c r="AW209" s="238"/>
      <c r="AX209" s="238"/>
      <c r="AY209" s="238"/>
      <c r="AZ209" s="238"/>
      <c r="BB209" s="137"/>
      <c r="BZ209" s="238"/>
      <c r="CA209" s="238"/>
      <c r="CB209" s="238"/>
      <c r="CC209" s="238"/>
      <c r="CD209" s="238"/>
      <c r="CE209" s="238"/>
      <c r="CF209" s="238"/>
      <c r="CG209" s="238"/>
      <c r="CH209" s="238"/>
      <c r="CI209" s="238"/>
      <c r="CJ209" s="238"/>
      <c r="CK209" s="238"/>
      <c r="CL209" s="238"/>
      <c r="CM209" s="238"/>
      <c r="CN209" s="238"/>
      <c r="CO209" s="238"/>
      <c r="CP209" s="238"/>
      <c r="CQ209" s="238"/>
      <c r="CR209" s="238"/>
      <c r="CS209" s="238"/>
      <c r="CT209" s="238"/>
      <c r="CU209" s="238"/>
      <c r="CV209" s="238"/>
      <c r="CW209" s="238"/>
      <c r="CX209" s="238"/>
      <c r="CY209" s="238"/>
      <c r="CZ209" s="238"/>
    </row>
    <row r="210" s="114" customFormat="true" ht="22.5" customHeight="true" x14ac:dyDescent="0.35">
      <c r="A210" s="790" t="s">
        <v>111</v>
      </c>
      <c r="B210" s="144"/>
      <c r="C210" s="137"/>
      <c r="D210" s="137"/>
      <c r="E210" s="137"/>
      <c r="F210" s="137"/>
      <c r="G210" s="137"/>
      <c r="R210" s="469"/>
      <c r="S210" s="126"/>
      <c r="T210" s="126"/>
      <c r="U210" s="126"/>
      <c r="V210" s="126"/>
      <c r="W210" s="126"/>
      <c r="X210" s="126"/>
      <c r="Y210" s="126"/>
      <c r="Z210" s="238"/>
      <c r="AA210" s="238"/>
      <c r="AB210" s="238"/>
      <c r="AC210" s="238"/>
      <c r="AD210" s="238"/>
      <c r="AE210" s="238"/>
      <c r="AF210" s="238"/>
      <c r="AG210" s="238"/>
      <c r="AH210" s="238"/>
      <c r="AI210" s="238"/>
      <c r="AJ210" s="238"/>
      <c r="AK210" s="238"/>
      <c r="AL210" s="238"/>
      <c r="AM210" s="238"/>
      <c r="AN210" s="238"/>
      <c r="AO210" s="238"/>
      <c r="AP210" s="238"/>
      <c r="AQ210" s="238"/>
      <c r="AR210" s="238"/>
      <c r="AS210" s="238"/>
      <c r="AT210" s="238"/>
      <c r="AU210" s="238"/>
      <c r="AV210" s="238"/>
      <c r="AW210" s="238"/>
      <c r="AX210" s="238"/>
      <c r="AY210" s="238"/>
      <c r="AZ210" s="238"/>
      <c r="BB210" s="137"/>
      <c r="BZ210" s="238"/>
      <c r="CA210" s="238"/>
      <c r="CB210" s="238"/>
      <c r="CC210" s="238"/>
      <c r="CD210" s="238"/>
      <c r="CE210" s="238"/>
      <c r="CF210" s="238"/>
      <c r="CG210" s="238"/>
      <c r="CH210" s="238"/>
      <c r="CI210" s="238"/>
      <c r="CJ210" s="238"/>
      <c r="CK210" s="238"/>
      <c r="CL210" s="238"/>
      <c r="CM210" s="238"/>
      <c r="CN210" s="238"/>
      <c r="CO210" s="238"/>
      <c r="CP210" s="238"/>
      <c r="CQ210" s="238"/>
      <c r="CR210" s="238"/>
      <c r="CS210" s="238"/>
      <c r="CT210" s="238"/>
      <c r="CU210" s="238"/>
      <c r="CV210" s="238"/>
      <c r="CW210" s="238"/>
      <c r="CX210" s="238"/>
      <c r="CY210" s="238"/>
      <c r="CZ210" s="238"/>
    </row>
    <row r="211" s="114" customFormat="true" ht="20.1" customHeight="true" x14ac:dyDescent="0.35">
      <c r="A211" s="146" t="s">
        <v>96</v>
      </c>
      <c r="B211" s="142"/>
      <c r="C211" s="137"/>
      <c r="D211" s="137"/>
      <c r="E211" s="137"/>
      <c r="F211" s="137"/>
      <c r="G211" s="137"/>
      <c r="R211" s="469"/>
      <c r="S211" s="126"/>
      <c r="T211" s="126"/>
      <c r="U211" s="126"/>
      <c r="V211" s="126"/>
      <c r="W211" s="126"/>
      <c r="X211" s="126"/>
      <c r="Y211" s="126"/>
      <c r="Z211" s="238"/>
      <c r="AA211" s="238"/>
      <c r="AB211" s="238"/>
      <c r="AC211" s="238"/>
      <c r="AD211" s="238"/>
      <c r="AE211" s="238"/>
      <c r="AF211" s="238"/>
      <c r="AG211" s="238"/>
      <c r="AH211" s="238"/>
      <c r="AI211" s="238"/>
      <c r="AJ211" s="238"/>
      <c r="AK211" s="238"/>
      <c r="AL211" s="238"/>
      <c r="AM211" s="238"/>
      <c r="AN211" s="238"/>
      <c r="AO211" s="238"/>
      <c r="AP211" s="238"/>
      <c r="AQ211" s="238"/>
      <c r="AR211" s="238"/>
      <c r="AS211" s="238"/>
      <c r="AT211" s="238"/>
      <c r="AU211" s="238"/>
      <c r="AV211" s="238"/>
      <c r="AW211" s="238"/>
      <c r="AX211" s="238"/>
      <c r="AY211" s="238"/>
      <c r="AZ211" s="238"/>
      <c r="BB211" s="137"/>
      <c r="BZ211" s="238"/>
      <c r="CA211" s="238"/>
      <c r="CB211" s="238"/>
      <c r="CC211" s="238"/>
      <c r="CD211" s="238"/>
      <c r="CE211" s="238"/>
      <c r="CF211" s="238"/>
      <c r="CG211" s="238"/>
      <c r="CH211" s="238"/>
      <c r="CI211" s="238"/>
      <c r="CJ211" s="238"/>
      <c r="CK211" s="238"/>
      <c r="CL211" s="238"/>
      <c r="CM211" s="238"/>
      <c r="CN211" s="238"/>
      <c r="CO211" s="238"/>
      <c r="CP211" s="238"/>
      <c r="CQ211" s="238"/>
      <c r="CR211" s="238"/>
      <c r="CS211" s="238"/>
      <c r="CT211" s="238"/>
      <c r="CU211" s="238"/>
      <c r="CV211" s="238"/>
      <c r="CW211" s="238"/>
      <c r="CX211" s="238"/>
      <c r="CY211" s="238"/>
      <c r="CZ211" s="238"/>
    </row>
    <row r="212" s="114" customFormat="true" ht="15" customHeight="true" x14ac:dyDescent="0.2">
      <c r="A212" s="791" t="s">
        <v>97</v>
      </c>
      <c r="B212" s="251"/>
      <c r="C212" s="137"/>
      <c r="D212" s="137"/>
      <c r="E212" s="137"/>
      <c r="F212" s="137"/>
      <c r="G212" s="137"/>
      <c r="R212" s="469"/>
      <c r="S212" s="126"/>
      <c r="T212" s="126"/>
      <c r="U212" s="126"/>
      <c r="V212" s="126"/>
      <c r="W212" s="126"/>
      <c r="X212" s="126"/>
      <c r="Y212" s="126"/>
      <c r="Z212" s="238"/>
      <c r="AA212" s="238"/>
      <c r="AB212" s="238"/>
      <c r="AC212" s="238"/>
      <c r="AD212" s="238"/>
      <c r="AE212" s="238"/>
      <c r="AF212" s="238"/>
      <c r="AG212" s="238"/>
      <c r="AH212" s="238"/>
      <c r="AI212" s="238"/>
      <c r="AJ212" s="238"/>
      <c r="AK212" s="238"/>
      <c r="AL212" s="238"/>
      <c r="AM212" s="238"/>
      <c r="AN212" s="238"/>
      <c r="AO212" s="238"/>
      <c r="AP212" s="238"/>
      <c r="AQ212" s="238"/>
      <c r="AR212" s="238"/>
      <c r="AS212" s="238"/>
      <c r="AT212" s="238"/>
      <c r="AU212" s="238"/>
      <c r="AV212" s="238"/>
      <c r="AW212" s="238"/>
      <c r="AX212" s="238"/>
      <c r="AY212" s="238"/>
      <c r="AZ212" s="238"/>
      <c r="BB212" s="137"/>
      <c r="BZ212" s="238"/>
      <c r="CA212" s="238"/>
      <c r="CB212" s="238"/>
      <c r="CC212" s="238"/>
      <c r="CD212" s="238"/>
      <c r="CE212" s="238"/>
      <c r="CF212" s="238"/>
      <c r="CG212" s="238"/>
      <c r="CH212" s="238"/>
      <c r="CI212" s="238"/>
      <c r="CJ212" s="238"/>
      <c r="CK212" s="238"/>
      <c r="CL212" s="238"/>
      <c r="CM212" s="238"/>
      <c r="CN212" s="238"/>
      <c r="CO212" s="238"/>
      <c r="CP212" s="238"/>
      <c r="CQ212" s="238"/>
      <c r="CR212" s="238"/>
      <c r="CS212" s="238"/>
      <c r="CT212" s="238"/>
      <c r="CU212" s="238"/>
      <c r="CV212" s="238"/>
      <c r="CW212" s="238"/>
      <c r="CX212" s="238"/>
      <c r="CY212" s="238"/>
      <c r="CZ212" s="238"/>
    </row>
    <row r="213" s="114" customFormat="true" ht="15" customHeight="true" x14ac:dyDescent="0.2">
      <c r="A213" s="155" t="s">
        <v>40</v>
      </c>
      <c r="B213" s="154"/>
      <c r="C213" s="137"/>
      <c r="D213" s="137"/>
      <c r="E213" s="137"/>
      <c r="F213" s="137"/>
      <c r="G213" s="137"/>
      <c r="R213" s="469"/>
      <c r="S213" s="126"/>
      <c r="T213" s="126"/>
      <c r="U213" s="126"/>
      <c r="V213" s="126"/>
      <c r="W213" s="126"/>
      <c r="X213" s="126"/>
      <c r="Y213" s="126"/>
      <c r="Z213" s="238"/>
      <c r="AA213" s="238"/>
      <c r="AB213" s="238"/>
      <c r="AC213" s="238"/>
      <c r="AD213" s="238"/>
      <c r="AE213" s="238"/>
      <c r="AF213" s="238"/>
      <c r="AG213" s="238"/>
      <c r="AH213" s="238"/>
      <c r="AI213" s="238"/>
      <c r="AJ213" s="238"/>
      <c r="AK213" s="238"/>
      <c r="AL213" s="238"/>
      <c r="AM213" s="238"/>
      <c r="AN213" s="238"/>
      <c r="AO213" s="238"/>
      <c r="AP213" s="238"/>
      <c r="AQ213" s="238"/>
      <c r="AR213" s="238"/>
      <c r="AS213" s="238"/>
      <c r="AT213" s="238"/>
      <c r="AU213" s="238"/>
      <c r="AV213" s="238"/>
      <c r="AW213" s="238"/>
      <c r="AX213" s="238"/>
      <c r="AY213" s="238"/>
      <c r="AZ213" s="238"/>
      <c r="BB213" s="137"/>
      <c r="BZ213" s="238"/>
      <c r="CA213" s="238"/>
      <c r="CB213" s="238"/>
      <c r="CC213" s="238"/>
      <c r="CD213" s="238"/>
      <c r="CE213" s="238"/>
      <c r="CF213" s="238"/>
      <c r="CG213" s="238"/>
      <c r="CH213" s="238"/>
      <c r="CI213" s="238"/>
      <c r="CJ213" s="238"/>
      <c r="CK213" s="238"/>
      <c r="CL213" s="238"/>
      <c r="CM213" s="238"/>
      <c r="CN213" s="238"/>
      <c r="CO213" s="238"/>
      <c r="CP213" s="238"/>
      <c r="CQ213" s="238"/>
      <c r="CR213" s="238"/>
      <c r="CS213" s="238"/>
      <c r="CT213" s="238"/>
      <c r="CU213" s="238"/>
      <c r="CV213" s="238"/>
      <c r="CW213" s="238"/>
      <c r="CX213" s="238"/>
      <c r="CY213" s="238"/>
      <c r="CZ213" s="238"/>
    </row>
    <row r="214" s="114" customFormat="true" ht="15" customHeight="true" x14ac:dyDescent="0.2">
      <c r="A214" s="153" t="s">
        <v>39</v>
      </c>
      <c r="B214" s="154"/>
      <c r="C214" s="137"/>
      <c r="D214" s="137"/>
      <c r="E214" s="137"/>
      <c r="F214" s="137"/>
      <c r="G214" s="137"/>
      <c r="R214" s="469"/>
      <c r="S214" s="126"/>
      <c r="T214" s="126"/>
      <c r="U214" s="126"/>
      <c r="V214" s="126"/>
      <c r="W214" s="126"/>
      <c r="X214" s="126"/>
      <c r="Y214" s="126"/>
      <c r="Z214" s="238"/>
      <c r="AA214" s="238"/>
      <c r="AB214" s="238"/>
      <c r="AC214" s="238"/>
      <c r="AD214" s="238"/>
      <c r="AE214" s="238"/>
      <c r="AF214" s="238"/>
      <c r="AG214" s="238"/>
      <c r="AH214" s="238"/>
      <c r="AI214" s="238"/>
      <c r="AJ214" s="238"/>
      <c r="AK214" s="238"/>
      <c r="AL214" s="238"/>
      <c r="AM214" s="238"/>
      <c r="AN214" s="238"/>
      <c r="AO214" s="238"/>
      <c r="AP214" s="238"/>
      <c r="AQ214" s="238"/>
      <c r="AR214" s="238"/>
      <c r="AS214" s="238"/>
      <c r="AT214" s="238"/>
      <c r="AU214" s="238"/>
      <c r="AV214" s="238"/>
      <c r="AW214" s="238"/>
      <c r="AX214" s="238"/>
      <c r="AY214" s="238"/>
      <c r="AZ214" s="238"/>
      <c r="BB214" s="137"/>
      <c r="BZ214" s="238"/>
      <c r="CA214" s="238"/>
      <c r="CB214" s="238"/>
      <c r="CC214" s="238"/>
      <c r="CD214" s="238"/>
      <c r="CE214" s="238"/>
      <c r="CF214" s="238"/>
      <c r="CG214" s="238"/>
      <c r="CH214" s="238"/>
      <c r="CI214" s="238"/>
      <c r="CJ214" s="238"/>
      <c r="CK214" s="238"/>
      <c r="CL214" s="238"/>
      <c r="CM214" s="238"/>
      <c r="CN214" s="238"/>
      <c r="CO214" s="238"/>
      <c r="CP214" s="238"/>
      <c r="CQ214" s="238"/>
      <c r="CR214" s="238"/>
      <c r="CS214" s="238"/>
      <c r="CT214" s="238"/>
      <c r="CU214" s="238"/>
      <c r="CV214" s="238"/>
      <c r="CW214" s="238"/>
      <c r="CX214" s="238"/>
      <c r="CY214" s="238"/>
      <c r="CZ214" s="238"/>
    </row>
    <row r="215" s="114" customFormat="true" ht="15" customHeight="true" x14ac:dyDescent="0.2">
      <c r="A215" s="153" t="s">
        <v>135</v>
      </c>
      <c r="B215" s="250" t="str">
        <f>A1025</f>
        <v>MICS19</v>
      </c>
      <c r="C215" s="137"/>
      <c r="D215" s="137"/>
      <c r="E215" s="137"/>
      <c r="F215" s="137"/>
      <c r="G215" s="137"/>
      <c r="R215" s="469"/>
      <c r="S215" s="126"/>
      <c r="T215" s="126"/>
      <c r="U215" s="126"/>
      <c r="V215" s="126"/>
      <c r="W215" s="126"/>
      <c r="X215" s="126"/>
      <c r="Y215" s="126"/>
      <c r="Z215" s="238"/>
      <c r="AA215" s="238"/>
      <c r="AB215" s="238"/>
      <c r="AC215" s="238"/>
      <c r="AD215" s="238"/>
      <c r="AE215" s="238"/>
      <c r="AF215" s="238"/>
      <c r="AG215" s="238"/>
      <c r="AH215" s="238"/>
      <c r="AI215" s="238"/>
      <c r="AJ215" s="238"/>
      <c r="AK215" s="238"/>
      <c r="AL215" s="238"/>
      <c r="AM215" s="238"/>
      <c r="AN215" s="238"/>
      <c r="AO215" s="238"/>
      <c r="AP215" s="238"/>
      <c r="AQ215" s="238"/>
      <c r="AR215" s="238"/>
      <c r="AS215" s="238"/>
      <c r="AT215" s="238"/>
      <c r="AU215" s="238"/>
      <c r="AV215" s="238"/>
      <c r="AW215" s="238"/>
      <c r="AX215" s="238"/>
      <c r="AY215" s="238"/>
      <c r="AZ215" s="238"/>
      <c r="BB215" s="137"/>
      <c r="BZ215" s="238"/>
      <c r="CA215" s="238"/>
      <c r="CB215" s="238"/>
      <c r="CC215" s="238"/>
      <c r="CD215" s="238"/>
      <c r="CE215" s="238"/>
      <c r="CF215" s="238"/>
      <c r="CG215" s="238"/>
      <c r="CH215" s="238"/>
      <c r="CI215" s="238"/>
      <c r="CJ215" s="238"/>
      <c r="CK215" s="238"/>
      <c r="CL215" s="238"/>
      <c r="CM215" s="238"/>
      <c r="CN215" s="238"/>
      <c r="CO215" s="238"/>
      <c r="CP215" s="238"/>
      <c r="CQ215" s="238"/>
      <c r="CR215" s="238"/>
      <c r="CS215" s="238"/>
      <c r="CT215" s="238"/>
      <c r="CU215" s="238"/>
      <c r="CV215" s="238"/>
      <c r="CW215" s="238"/>
      <c r="CX215" s="238"/>
      <c r="CY215" s="238"/>
      <c r="CZ215" s="238"/>
    </row>
    <row r="216" s="114" customFormat="true" ht="15" customHeight="true" x14ac:dyDescent="0.2">
      <c r="A216" s="419"/>
      <c r="B216" s="271"/>
      <c r="C216" s="137"/>
      <c r="D216" s="137"/>
      <c r="E216" s="137"/>
      <c r="F216" s="137"/>
      <c r="G216" s="137"/>
      <c r="R216" s="469"/>
      <c r="S216" s="126"/>
      <c r="T216" s="126"/>
      <c r="U216" s="126"/>
      <c r="V216" s="126"/>
      <c r="W216" s="126"/>
      <c r="X216" s="126"/>
      <c r="Y216" s="126"/>
      <c r="Z216" s="238"/>
      <c r="AA216" s="238"/>
      <c r="AB216" s="238"/>
      <c r="AC216" s="238"/>
      <c r="AD216" s="238"/>
      <c r="AE216" s="238"/>
      <c r="AF216" s="238"/>
      <c r="AG216" s="238"/>
      <c r="AH216" s="238"/>
      <c r="AI216" s="238"/>
      <c r="AJ216" s="238"/>
      <c r="AK216" s="238"/>
      <c r="AL216" s="238"/>
      <c r="AM216" s="238"/>
      <c r="AN216" s="238"/>
      <c r="AO216" s="238"/>
      <c r="AP216" s="238"/>
      <c r="AQ216" s="238"/>
      <c r="AR216" s="238"/>
      <c r="AS216" s="238"/>
      <c r="AT216" s="238"/>
      <c r="AU216" s="238"/>
      <c r="AV216" s="238"/>
      <c r="AW216" s="238"/>
      <c r="AX216" s="238"/>
      <c r="AY216" s="238"/>
      <c r="AZ216" s="238"/>
      <c r="BB216" s="137"/>
      <c r="BZ216" s="238"/>
      <c r="CA216" s="238"/>
      <c r="CB216" s="238"/>
      <c r="CC216" s="238"/>
      <c r="CD216" s="238"/>
      <c r="CE216" s="238"/>
      <c r="CF216" s="238"/>
      <c r="CG216" s="238"/>
      <c r="CH216" s="238"/>
      <c r="CI216" s="238"/>
      <c r="CJ216" s="238"/>
      <c r="CK216" s="238"/>
      <c r="CL216" s="238"/>
      <c r="CM216" s="238"/>
      <c r="CN216" s="238"/>
      <c r="CO216" s="238"/>
      <c r="CP216" s="238"/>
      <c r="CQ216" s="238"/>
      <c r="CR216" s="238"/>
      <c r="CS216" s="238"/>
      <c r="CT216" s="238"/>
      <c r="CU216" s="238"/>
      <c r="CV216" s="238"/>
      <c r="CW216" s="238"/>
      <c r="CX216" s="238"/>
      <c r="CY216" s="238"/>
      <c r="CZ216" s="238"/>
    </row>
    <row r="217" s="114" customFormat="true" ht="15" customHeight="true" x14ac:dyDescent="0.2">
      <c r="A217" s="419"/>
      <c r="B217" s="272"/>
      <c r="C217" s="137"/>
      <c r="D217" s="137"/>
      <c r="E217" s="137"/>
      <c r="F217" s="137"/>
      <c r="G217" s="137"/>
      <c r="R217" s="469"/>
      <c r="S217" s="126"/>
      <c r="T217" s="126"/>
      <c r="U217" s="126"/>
      <c r="V217" s="126"/>
      <c r="W217" s="126"/>
      <c r="X217" s="126"/>
      <c r="Y217" s="126"/>
      <c r="Z217" s="238"/>
      <c r="AA217" s="238"/>
      <c r="AB217" s="238"/>
      <c r="AC217" s="238"/>
      <c r="AD217" s="238"/>
      <c r="AE217" s="238"/>
      <c r="AF217" s="238"/>
      <c r="AG217" s="238"/>
      <c r="AH217" s="238"/>
      <c r="AI217" s="238"/>
      <c r="AJ217" s="238"/>
      <c r="AK217" s="238"/>
      <c r="AL217" s="238"/>
      <c r="AM217" s="238"/>
      <c r="AN217" s="238"/>
      <c r="AO217" s="238"/>
      <c r="AP217" s="238"/>
      <c r="AQ217" s="238"/>
      <c r="AR217" s="238"/>
      <c r="AS217" s="238"/>
      <c r="AT217" s="238"/>
      <c r="AU217" s="238"/>
      <c r="AV217" s="238"/>
      <c r="AW217" s="238"/>
      <c r="AX217" s="238"/>
      <c r="AY217" s="238"/>
      <c r="AZ217" s="238"/>
      <c r="BB217" s="137"/>
      <c r="BZ217" s="238"/>
      <c r="CA217" s="238"/>
      <c r="CB217" s="238"/>
      <c r="CC217" s="238"/>
      <c r="CD217" s="238"/>
      <c r="CE217" s="238"/>
      <c r="CF217" s="238"/>
      <c r="CG217" s="238"/>
      <c r="CH217" s="238"/>
      <c r="CI217" s="238"/>
      <c r="CJ217" s="238"/>
      <c r="CK217" s="238"/>
      <c r="CL217" s="238"/>
      <c r="CM217" s="238"/>
      <c r="CN217" s="238"/>
      <c r="CO217" s="238"/>
      <c r="CP217" s="238"/>
      <c r="CQ217" s="238"/>
      <c r="CR217" s="238"/>
      <c r="CS217" s="238"/>
      <c r="CT217" s="238"/>
      <c r="CU217" s="238"/>
      <c r="CV217" s="238"/>
      <c r="CW217" s="238"/>
      <c r="CX217" s="238"/>
      <c r="CY217" s="238"/>
      <c r="CZ217" s="238"/>
    </row>
    <row r="218" s="114" customFormat="true" ht="18" customHeight="true" x14ac:dyDescent="0.2">
      <c r="A218" s="419"/>
      <c r="B218" s="271"/>
      <c r="C218" s="137"/>
      <c r="D218" s="137"/>
      <c r="E218" s="137"/>
      <c r="F218" s="137"/>
      <c r="G218" s="137"/>
      <c r="R218" s="469"/>
      <c r="S218" s="126"/>
      <c r="T218" s="126"/>
      <c r="U218" s="126"/>
      <c r="V218" s="126"/>
      <c r="W218" s="126"/>
      <c r="X218" s="126"/>
      <c r="Y218" s="126"/>
      <c r="Z218" s="238"/>
      <c r="AA218" s="238"/>
      <c r="AB218" s="238"/>
      <c r="AC218" s="238"/>
      <c r="AD218" s="238"/>
      <c r="AE218" s="238"/>
      <c r="AF218" s="238"/>
      <c r="AG218" s="238"/>
      <c r="AH218" s="238"/>
      <c r="AI218" s="238"/>
      <c r="AJ218" s="238"/>
      <c r="AK218" s="238"/>
      <c r="AL218" s="238"/>
      <c r="AM218" s="238"/>
      <c r="AN218" s="238"/>
      <c r="AO218" s="238"/>
      <c r="AP218" s="238"/>
      <c r="AQ218" s="238"/>
      <c r="AR218" s="238"/>
      <c r="AS218" s="238"/>
      <c r="AT218" s="238"/>
      <c r="AU218" s="238"/>
      <c r="AV218" s="238"/>
      <c r="AW218" s="238"/>
      <c r="AX218" s="238"/>
      <c r="AY218" s="238"/>
      <c r="AZ218" s="238"/>
      <c r="BB218" s="137"/>
      <c r="BZ218" s="238"/>
      <c r="CA218" s="238"/>
      <c r="CB218" s="238"/>
      <c r="CC218" s="238"/>
      <c r="CD218" s="238"/>
      <c r="CE218" s="238"/>
      <c r="CF218" s="238"/>
      <c r="CG218" s="238"/>
      <c r="CH218" s="238"/>
      <c r="CI218" s="238"/>
      <c r="CJ218" s="238"/>
      <c r="CK218" s="238"/>
      <c r="CL218" s="238"/>
      <c r="CM218" s="238"/>
      <c r="CN218" s="238"/>
      <c r="CO218" s="238"/>
      <c r="CP218" s="238"/>
      <c r="CQ218" s="238"/>
      <c r="CR218" s="238"/>
      <c r="CS218" s="238"/>
      <c r="CT218" s="238"/>
      <c r="CU218" s="238"/>
      <c r="CV218" s="238"/>
      <c r="CW218" s="238"/>
      <c r="CX218" s="238"/>
      <c r="CY218" s="238"/>
      <c r="CZ218" s="238"/>
    </row>
    <row r="219" s="114" customFormat="true" ht="18" customHeight="true" x14ac:dyDescent="0.2">
      <c r="A219" s="420"/>
      <c r="B219" s="273"/>
      <c r="C219" s="137"/>
      <c r="D219" s="137"/>
      <c r="E219" s="137"/>
      <c r="F219" s="137"/>
      <c r="G219" s="137"/>
      <c r="R219" s="469"/>
      <c r="S219" s="126"/>
      <c r="T219" s="126"/>
      <c r="U219" s="126"/>
      <c r="V219" s="126"/>
      <c r="W219" s="126"/>
      <c r="X219" s="126"/>
      <c r="Y219" s="126"/>
      <c r="Z219" s="238"/>
      <c r="AA219" s="238"/>
      <c r="AB219" s="238"/>
      <c r="AC219" s="238"/>
      <c r="AD219" s="238"/>
      <c r="AE219" s="238"/>
      <c r="AF219" s="238"/>
      <c r="AG219" s="238"/>
      <c r="AH219" s="238"/>
      <c r="AI219" s="238"/>
      <c r="AJ219" s="238"/>
      <c r="AK219" s="238"/>
      <c r="AL219" s="238"/>
      <c r="AM219" s="238"/>
      <c r="AN219" s="238"/>
      <c r="AO219" s="238"/>
      <c r="AP219" s="238"/>
      <c r="AQ219" s="238"/>
      <c r="AR219" s="238"/>
      <c r="AS219" s="238"/>
      <c r="AT219" s="238"/>
      <c r="AU219" s="238"/>
      <c r="AV219" s="238"/>
      <c r="AW219" s="238"/>
      <c r="AX219" s="238"/>
      <c r="AY219" s="238"/>
      <c r="AZ219" s="238"/>
      <c r="BB219" s="137"/>
      <c r="BZ219" s="238"/>
      <c r="CA219" s="238"/>
      <c r="CB219" s="238"/>
      <c r="CC219" s="238"/>
      <c r="CD219" s="238"/>
      <c r="CE219" s="238"/>
      <c r="CF219" s="238"/>
      <c r="CG219" s="238"/>
      <c r="CH219" s="238"/>
      <c r="CI219" s="238"/>
      <c r="CJ219" s="238"/>
      <c r="CK219" s="238"/>
      <c r="CL219" s="238"/>
      <c r="CM219" s="238"/>
      <c r="CN219" s="238"/>
      <c r="CO219" s="238"/>
      <c r="CP219" s="238"/>
      <c r="CQ219" s="238"/>
      <c r="CR219" s="238"/>
      <c r="CS219" s="238"/>
      <c r="CT219" s="238"/>
      <c r="CU219" s="238"/>
      <c r="CV219" s="238"/>
      <c r="CW219" s="238"/>
      <c r="CX219" s="238"/>
      <c r="CY219" s="238"/>
      <c r="CZ219" s="238"/>
    </row>
    <row r="220" s="133" customFormat="true" ht="15" customHeight="true" x14ac:dyDescent="0.2">
      <c r="A220" s="117" t="s">
        <v>85</v>
      </c>
      <c r="B220" s="233"/>
      <c r="C220" s="1183" t="s">
        <v>114</v>
      </c>
      <c r="D220" s="1184"/>
      <c r="E220" s="1184"/>
      <c r="F220" s="1184"/>
      <c r="G220" s="1185"/>
      <c r="H220" s="1186" t="s">
        <v>38</v>
      </c>
      <c r="I220" s="1187"/>
      <c r="J220" s="1187"/>
      <c r="K220" s="1187"/>
      <c r="L220" s="1188"/>
      <c r="M220" s="1189" t="s">
        <v>37</v>
      </c>
      <c r="N220" s="1190"/>
      <c r="O220" s="1190"/>
      <c r="P220" s="1190"/>
      <c r="Q220" s="1191"/>
      <c r="R220" s="773" t="s">
        <v>140</v>
      </c>
      <c r="S220" s="464"/>
      <c r="T220" s="464"/>
      <c r="U220" s="464"/>
      <c r="V220" s="464"/>
      <c r="W220" s="464"/>
      <c r="X220" s="464"/>
      <c r="Y220" s="465"/>
      <c r="Z220" s="466"/>
      <c r="AA220" s="466"/>
      <c r="AB220" s="466"/>
      <c r="AC220" s="466"/>
      <c r="AD220" s="466"/>
      <c r="AE220" s="466"/>
      <c r="AF220" s="466"/>
      <c r="AG220" s="466"/>
      <c r="AH220" s="853"/>
      <c r="AI220" s="853"/>
      <c r="AJ220" s="853"/>
      <c r="AK220" s="853"/>
      <c r="AL220" s="853"/>
      <c r="AM220" s="853"/>
      <c r="AN220" s="853"/>
      <c r="AO220" s="853"/>
      <c r="AP220" s="853"/>
      <c r="AQ220" s="853"/>
      <c r="AR220" s="853"/>
      <c r="AS220" s="853"/>
      <c r="AT220" s="853"/>
      <c r="AU220" s="853"/>
      <c r="AV220" s="853"/>
      <c r="AW220" s="853"/>
      <c r="AX220" s="853"/>
      <c r="AY220" s="853"/>
      <c r="AZ220" s="242"/>
      <c r="BA220" s="244" t="s">
        <v>130</v>
      </c>
      <c r="BB220" s="117" t="s">
        <v>85</v>
      </c>
      <c r="BC220" s="1172" t="s">
        <v>114</v>
      </c>
      <c r="BD220" s="1173"/>
      <c r="BE220" s="1173"/>
      <c r="BF220" s="1173"/>
      <c r="BG220" s="1174"/>
      <c r="BH220" s="1175" t="s">
        <v>38</v>
      </c>
      <c r="BI220" s="1173"/>
      <c r="BJ220" s="1173"/>
      <c r="BK220" s="1173"/>
      <c r="BL220" s="1174"/>
      <c r="BM220" s="1175" t="s">
        <v>37</v>
      </c>
      <c r="BN220" s="1173"/>
      <c r="BO220" s="1173"/>
      <c r="BP220" s="1173"/>
      <c r="BQ220" s="1174"/>
      <c r="BR220" s="777" t="s">
        <v>140</v>
      </c>
      <c r="BS220" s="537"/>
      <c r="BT220" s="537"/>
      <c r="BU220" s="537"/>
      <c r="BV220" s="537"/>
      <c r="BW220" s="537"/>
      <c r="BX220" s="537"/>
      <c r="BY220" s="538"/>
      <c r="BZ220" s="463"/>
      <c r="CA220" s="463"/>
      <c r="CB220" s="463"/>
      <c r="CC220" s="463"/>
      <c r="CD220" s="463"/>
      <c r="CE220" s="463"/>
      <c r="CF220" s="463"/>
      <c r="CG220" s="463"/>
      <c r="CH220" s="242"/>
      <c r="CI220" s="242"/>
      <c r="CJ220" s="242"/>
      <c r="CK220" s="242"/>
      <c r="CL220" s="242"/>
      <c r="CM220" s="242"/>
      <c r="CN220" s="242"/>
      <c r="CO220" s="242"/>
      <c r="CP220" s="242"/>
      <c r="CQ220" s="242"/>
      <c r="CR220" s="242"/>
      <c r="CS220" s="242"/>
      <c r="CT220" s="242"/>
      <c r="CU220" s="242"/>
      <c r="CV220" s="242"/>
      <c r="CW220" s="242"/>
      <c r="CX220" s="242"/>
      <c r="CY220" s="242"/>
      <c r="CZ220" s="242"/>
    </row>
    <row r="221" s="133" customFormat="true" ht="24" x14ac:dyDescent="0.2">
      <c r="A221" s="212" t="s">
        <v>86</v>
      </c>
      <c r="B221" s="283"/>
      <c r="C221" s="421" t="s">
        <v>0</v>
      </c>
      <c r="D221" s="422" t="s">
        <v>1</v>
      </c>
      <c r="E221" s="422" t="s">
        <v>2</v>
      </c>
      <c r="F221" s="422" t="s">
        <v>3</v>
      </c>
      <c r="G221" s="423" t="s">
        <v>4</v>
      </c>
      <c r="H221" s="333" t="s">
        <v>0</v>
      </c>
      <c r="I221" s="332" t="s">
        <v>1</v>
      </c>
      <c r="J221" s="332" t="s">
        <v>2</v>
      </c>
      <c r="K221" s="332" t="s">
        <v>3</v>
      </c>
      <c r="L221" s="334" t="s">
        <v>4</v>
      </c>
      <c r="M221" s="335" t="s">
        <v>0</v>
      </c>
      <c r="N221" s="332" t="s">
        <v>1</v>
      </c>
      <c r="O221" s="332" t="s">
        <v>2</v>
      </c>
      <c r="P221" s="332" t="s">
        <v>3</v>
      </c>
      <c r="Q221" s="334" t="s">
        <v>4</v>
      </c>
      <c r="R221" s="335" t="s">
        <v>155</v>
      </c>
      <c r="S221" s="332" t="s">
        <v>156</v>
      </c>
      <c r="T221" s="332" t="s">
        <v>157</v>
      </c>
      <c r="U221" s="332" t="s">
        <v>158</v>
      </c>
      <c r="V221" s="332" t="s">
        <v>159</v>
      </c>
      <c r="W221" s="332" t="s">
        <v>160</v>
      </c>
      <c r="X221" s="332" t="s">
        <v>161</v>
      </c>
      <c r="Y221" s="336" t="s">
        <v>162</v>
      </c>
      <c r="Z221" s="336" t="s">
        <v>163</v>
      </c>
      <c r="AA221" s="336" t="s">
        <v>164</v>
      </c>
      <c r="AB221" s="336" t="s">
        <v>165</v>
      </c>
      <c r="AC221" s="336" t="s">
        <v>166</v>
      </c>
      <c r="AD221" s="336" t="s">
        <v>167</v>
      </c>
      <c r="AE221" s="336" t="s">
        <v>168</v>
      </c>
      <c r="AF221" s="336" t="s">
        <v>169</v>
      </c>
      <c r="AG221" s="336" t="s">
        <v>170</v>
      </c>
      <c r="AH221" s="876"/>
      <c r="AI221" s="876"/>
      <c r="AJ221" s="876"/>
      <c r="AK221" s="876"/>
      <c r="AL221" s="876"/>
      <c r="AM221" s="876"/>
      <c r="AN221" s="876"/>
      <c r="AO221" s="876"/>
      <c r="AP221" s="876"/>
      <c r="AQ221" s="876"/>
      <c r="AR221" s="876"/>
      <c r="AS221" s="876"/>
      <c r="AT221" s="876"/>
      <c r="AU221" s="876"/>
      <c r="AV221" s="876"/>
      <c r="AW221" s="876"/>
      <c r="AX221" s="876"/>
      <c r="AY221" s="876"/>
      <c r="AZ221" s="242"/>
      <c r="BA221" s="227" t="s">
        <v>117</v>
      </c>
      <c r="BB221" s="226"/>
      <c r="BC221" s="517" t="s">
        <v>0</v>
      </c>
      <c r="BD221" s="193" t="s">
        <v>1</v>
      </c>
      <c r="BE221" s="193" t="s">
        <v>2</v>
      </c>
      <c r="BF221" s="193" t="s">
        <v>3</v>
      </c>
      <c r="BG221" s="518" t="s">
        <v>4</v>
      </c>
      <c r="BH221" s="527" t="s">
        <v>0</v>
      </c>
      <c r="BI221" s="193" t="s">
        <v>1</v>
      </c>
      <c r="BJ221" s="193" t="s">
        <v>2</v>
      </c>
      <c r="BK221" s="193" t="s">
        <v>3</v>
      </c>
      <c r="BL221" s="518" t="s">
        <v>4</v>
      </c>
      <c r="BM221" s="527" t="s">
        <v>0</v>
      </c>
      <c r="BN221" s="193" t="s">
        <v>1</v>
      </c>
      <c r="BO221" s="193" t="s">
        <v>2</v>
      </c>
      <c r="BP221" s="193" t="s">
        <v>3</v>
      </c>
      <c r="BQ221" s="518" t="s">
        <v>4</v>
      </c>
      <c r="BR221" s="527" t="s">
        <v>155</v>
      </c>
      <c r="BS221" s="193" t="s">
        <v>156</v>
      </c>
      <c r="BT221" s="193" t="s">
        <v>157</v>
      </c>
      <c r="BU221" s="193" t="s">
        <v>158</v>
      </c>
      <c r="BV221" s="193" t="s">
        <v>159</v>
      </c>
      <c r="BW221" s="193" t="s">
        <v>160</v>
      </c>
      <c r="BX221" s="193" t="s">
        <v>161</v>
      </c>
      <c r="BY221" s="194" t="s">
        <v>162</v>
      </c>
      <c r="BZ221" s="194" t="s">
        <v>163</v>
      </c>
      <c r="CA221" s="194" t="s">
        <v>164</v>
      </c>
      <c r="CB221" s="194" t="s">
        <v>165</v>
      </c>
      <c r="CC221" s="194" t="s">
        <v>166</v>
      </c>
      <c r="CD221" s="194" t="s">
        <v>167</v>
      </c>
      <c r="CE221" s="194" t="s">
        <v>168</v>
      </c>
      <c r="CF221" s="194" t="s">
        <v>169</v>
      </c>
      <c r="CG221" s="194" t="s">
        <v>170</v>
      </c>
      <c r="CH221" s="921"/>
      <c r="CI221" s="921"/>
      <c r="CJ221" s="921"/>
      <c r="CK221" s="921"/>
      <c r="CL221" s="921"/>
      <c r="CM221" s="921"/>
      <c r="CN221" s="921"/>
      <c r="CO221" s="921"/>
      <c r="CP221" s="921"/>
      <c r="CQ221" s="921"/>
      <c r="CR221" s="921"/>
      <c r="CS221" s="921"/>
      <c r="CT221" s="921"/>
      <c r="CU221" s="921"/>
      <c r="CV221" s="921"/>
      <c r="CW221" s="921"/>
      <c r="CX221" s="921"/>
      <c r="CY221" s="921"/>
      <c r="CZ221" s="921"/>
    </row>
    <row r="222" s="133" customFormat="true" ht="15" customHeight="true" x14ac:dyDescent="0.2">
      <c r="A222" s="1176" t="s">
        <v>36</v>
      </c>
      <c r="B222" s="305" t="s">
        <v>15</v>
      </c>
      <c r="C222" s="559">
        <v>85.865572585794851</v>
      </c>
      <c r="D222" s="578">
        <v>83.635784497718177</v>
      </c>
      <c r="E222" s="578">
        <v>90.796887435681242</v>
      </c>
      <c r="F222" s="578">
        <v>94.471357774232757</v>
      </c>
      <c r="G222" s="598">
        <v>95.054403471120537</v>
      </c>
      <c r="H222" s="616">
        <v>83.552891459679998</v>
      </c>
      <c r="I222" s="578">
        <v>90.9214548290403</v>
      </c>
      <c r="J222" s="578">
        <v>93.374610493935833</v>
      </c>
      <c r="K222" s="578">
        <v>96.20446959522107</v>
      </c>
      <c r="L222" s="635">
        <v>98.028245870669934</v>
      </c>
      <c r="M222" s="649">
        <v>81.542481912065881</v>
      </c>
      <c r="N222" s="578">
        <v>83.046204416437391</v>
      </c>
      <c r="O222" s="578">
        <v>82.298166049444887</v>
      </c>
      <c r="P222" s="578">
        <v>87.319864426320464</v>
      </c>
      <c r="Q222" s="635">
        <v>88.237354753122048</v>
      </c>
      <c r="R222" s="649">
        <v>97.939816445476751</v>
      </c>
      <c r="S222" s="578">
        <v>89.580881333561251</v>
      </c>
      <c r="T222" s="578">
        <v>91.90553875379149</v>
      </c>
      <c r="U222" s="578">
        <v>90.157578530982377</v>
      </c>
      <c r="V222" s="578">
        <v>89.733287520512434</v>
      </c>
      <c r="W222" s="578">
        <v>88.575559821699926</v>
      </c>
      <c r="X222" s="578">
        <v>92.482800814479091</v>
      </c>
      <c r="Y222" s="664">
        <v>100</v>
      </c>
      <c r="Z222" s="664">
        <v>95.865731073680323</v>
      </c>
      <c r="AA222" s="664">
        <v>90.136602243058121</v>
      </c>
      <c r="AB222" s="664">
        <v>74.835115865810238</v>
      </c>
      <c r="AC222" s="664">
        <v>94.603070015775131</v>
      </c>
      <c r="AD222" s="664">
        <v>78.155322068437599</v>
      </c>
      <c r="AE222" s="664">
        <v>93.809449470140294</v>
      </c>
      <c r="AF222" s="664">
        <v>87.983798492254181</v>
      </c>
      <c r="AG222" s="664">
        <v>90.18810777940989</v>
      </c>
      <c r="AH222" s="877"/>
      <c r="AI222" s="877"/>
      <c r="AJ222" s="877"/>
      <c r="AK222" s="877"/>
      <c r="AL222" s="877"/>
      <c r="AM222" s="877"/>
      <c r="AN222" s="877"/>
      <c r="AO222" s="877"/>
      <c r="AP222" s="877"/>
      <c r="AQ222" s="877"/>
      <c r="AR222" s="877"/>
      <c r="AS222" s="877"/>
      <c r="AT222" s="877"/>
      <c r="AU222" s="877"/>
      <c r="AV222" s="877"/>
      <c r="AW222" s="877"/>
      <c r="AX222" s="877"/>
      <c r="AY222" s="877"/>
      <c r="AZ222" s="242"/>
      <c r="BA222" s="1178" t="s">
        <v>36</v>
      </c>
      <c r="BB222" s="177" t="s">
        <v>15</v>
      </c>
      <c r="BC222" s="682">
        <v>6796.240862716706</v>
      </c>
      <c r="BD222" s="699">
        <v>4808.7163469801299</v>
      </c>
      <c r="BE222" s="699">
        <v>5091.3190295571203</v>
      </c>
      <c r="BF222" s="699">
        <v>5888.9352022111516</v>
      </c>
      <c r="BG222" s="717">
        <v>6558.6512891751281</v>
      </c>
      <c r="BH222" s="735">
        <v>2919.7885756214055</v>
      </c>
      <c r="BI222" s="699">
        <v>3173.6908458334915</v>
      </c>
      <c r="BJ222" s="699">
        <v>3750.2424958184374</v>
      </c>
      <c r="BK222" s="699">
        <v>4386.279602595233</v>
      </c>
      <c r="BL222" s="717">
        <v>4775.9824698739221</v>
      </c>
      <c r="BM222" s="735">
        <v>1893.4055713878088</v>
      </c>
      <c r="BN222" s="699">
        <v>1671.7146417398553</v>
      </c>
      <c r="BO222" s="699">
        <v>1985.5234579568967</v>
      </c>
      <c r="BP222" s="699">
        <v>2203.1493361753983</v>
      </c>
      <c r="BQ222" s="717">
        <v>2384.0857336377962</v>
      </c>
      <c r="BR222" s="735">
        <v>1290.4489438642784</v>
      </c>
      <c r="BS222" s="699">
        <v>2714.7749845959638</v>
      </c>
      <c r="BT222" s="699">
        <v>1345.5925242853946</v>
      </c>
      <c r="BU222" s="699">
        <v>1104.5099203963593</v>
      </c>
      <c r="BV222" s="699">
        <v>1977.3820829043295</v>
      </c>
      <c r="BW222" s="699">
        <v>1200.0471959080937</v>
      </c>
      <c r="BX222" s="699">
        <v>2828.5899797091952</v>
      </c>
      <c r="BY222" s="753">
        <v>236.14116952329084</v>
      </c>
      <c r="BZ222" s="753">
        <v>4721.4156066299711</v>
      </c>
      <c r="CA222" s="753">
        <v>1237.7450648402835</v>
      </c>
      <c r="CB222" s="753">
        <v>1899.5557154625558</v>
      </c>
      <c r="CC222" s="753">
        <v>1068.7529401150607</v>
      </c>
      <c r="CD222" s="753">
        <v>1234.655047410248</v>
      </c>
      <c r="CE222" s="753">
        <v>1503.7260051301014</v>
      </c>
      <c r="CF222" s="753">
        <v>2354.5532985573977</v>
      </c>
      <c r="CG222" s="753">
        <v>2425.9722513077299</v>
      </c>
      <c r="CH222" s="922"/>
      <c r="CI222" s="922"/>
      <c r="CJ222" s="922"/>
      <c r="CK222" s="922"/>
      <c r="CL222" s="922"/>
      <c r="CM222" s="922"/>
      <c r="CN222" s="922"/>
      <c r="CO222" s="922"/>
      <c r="CP222" s="922"/>
      <c r="CQ222" s="922"/>
      <c r="CR222" s="922"/>
      <c r="CS222" s="922"/>
      <c r="CT222" s="922"/>
      <c r="CU222" s="922"/>
      <c r="CV222" s="922"/>
      <c r="CW222" s="922"/>
      <c r="CX222" s="922"/>
      <c r="CY222" s="922"/>
      <c r="CZ222" s="923"/>
    </row>
    <row r="223" s="133" customFormat="true" ht="15" customHeight="true" x14ac:dyDescent="0.2">
      <c r="A223" s="1147"/>
      <c r="B223" s="306" t="s">
        <v>16</v>
      </c>
      <c r="C223" s="560">
        <v>9.6669572125589394</v>
      </c>
      <c r="D223" s="579">
        <v>8.80485132389272</v>
      </c>
      <c r="E223" s="579">
        <v>6.4238014891850836</v>
      </c>
      <c r="F223" s="579">
        <v>4.5068491587627708</v>
      </c>
      <c r="G223" s="599">
        <v>3.6876406191922686</v>
      </c>
      <c r="H223" s="617">
        <v>8.149409888675379</v>
      </c>
      <c r="I223" s="579">
        <v>6.0083809576576117</v>
      </c>
      <c r="J223" s="579">
        <v>5.4765850262570837</v>
      </c>
      <c r="K223" s="579">
        <v>3.0996983894072674</v>
      </c>
      <c r="L223" s="636">
        <v>1.6167632298486643</v>
      </c>
      <c r="M223" s="650">
        <v>12.513889879071725</v>
      </c>
      <c r="N223" s="579">
        <v>9.9076640653924795</v>
      </c>
      <c r="O223" s="579">
        <v>11.328706664024644</v>
      </c>
      <c r="P223" s="579">
        <v>8.2869250242897756</v>
      </c>
      <c r="Q223" s="636">
        <v>9.6224528816412622</v>
      </c>
      <c r="R223" s="650">
        <v>1.8647174877119901</v>
      </c>
      <c r="S223" s="579">
        <v>5.0922865066399687</v>
      </c>
      <c r="T223" s="579">
        <v>4.1244654423903011</v>
      </c>
      <c r="U223" s="579">
        <v>5.0648393452313849</v>
      </c>
      <c r="V223" s="579">
        <v>7.8645886913551744</v>
      </c>
      <c r="W223" s="579">
        <v>7.8324941045120919</v>
      </c>
      <c r="X223" s="579">
        <v>5.20310319332697</v>
      </c>
      <c r="Y223" s="665">
        <v>0</v>
      </c>
      <c r="Z223" s="665">
        <v>2.4906176303609708</v>
      </c>
      <c r="AA223" s="665">
        <v>6.3810115042869651</v>
      </c>
      <c r="AB223" s="665">
        <v>20.773713165773184</v>
      </c>
      <c r="AC223" s="665">
        <v>4.8368976420978331</v>
      </c>
      <c r="AD223" s="665">
        <v>10.589197758689814</v>
      </c>
      <c r="AE223" s="665">
        <v>3.1439155619163861</v>
      </c>
      <c r="AF223" s="665">
        <v>6.5498135044729349</v>
      </c>
      <c r="AG223" s="665">
        <v>8.9924055400366587</v>
      </c>
      <c r="AH223" s="878"/>
      <c r="AI223" s="878"/>
      <c r="AJ223" s="878"/>
      <c r="AK223" s="878"/>
      <c r="AL223" s="878"/>
      <c r="AM223" s="878"/>
      <c r="AN223" s="878"/>
      <c r="AO223" s="878"/>
      <c r="AP223" s="878"/>
      <c r="AQ223" s="878"/>
      <c r="AR223" s="878"/>
      <c r="AS223" s="878"/>
      <c r="AT223" s="878"/>
      <c r="AU223" s="878"/>
      <c r="AV223" s="878"/>
      <c r="AW223" s="878"/>
      <c r="AX223" s="878"/>
      <c r="AY223" s="878"/>
      <c r="AZ223" s="242"/>
      <c r="BA223" s="1148"/>
      <c r="BB223" s="178" t="s">
        <v>16</v>
      </c>
      <c r="BC223" s="683">
        <v>765.13750095222622</v>
      </c>
      <c r="BD223" s="700">
        <v>506.24302442081733</v>
      </c>
      <c r="BE223" s="700">
        <v>360.20643094349919</v>
      </c>
      <c r="BF223" s="700">
        <v>280.93745329161322</v>
      </c>
      <c r="BG223" s="718">
        <v>254.44322427869557</v>
      </c>
      <c r="BH223" s="736">
        <v>284.78432613541554</v>
      </c>
      <c r="BI223" s="700">
        <v>209.72765646406788</v>
      </c>
      <c r="BJ223" s="700">
        <v>219.95831402976629</v>
      </c>
      <c r="BK223" s="700">
        <v>141.32549014468844</v>
      </c>
      <c r="BL223" s="718">
        <v>78.769468688455603</v>
      </c>
      <c r="BM223" s="736">
        <v>290.57085657901621</v>
      </c>
      <c r="BN223" s="700">
        <v>199.44062705746182</v>
      </c>
      <c r="BO223" s="700">
        <v>273.31608843166038</v>
      </c>
      <c r="BP223" s="700">
        <v>209.08568154734886</v>
      </c>
      <c r="BQ223" s="718">
        <v>259.9891248089703</v>
      </c>
      <c r="BR223" s="736">
        <v>24.569401903696559</v>
      </c>
      <c r="BS223" s="700">
        <v>154.32324193312525</v>
      </c>
      <c r="BT223" s="700">
        <v>60.386457021067059</v>
      </c>
      <c r="BU223" s="700">
        <v>62.048752785651281</v>
      </c>
      <c r="BV223" s="700">
        <v>173.305773112824</v>
      </c>
      <c r="BW223" s="700">
        <v>106.11688603500853</v>
      </c>
      <c r="BX223" s="700">
        <v>159.13710902377235</v>
      </c>
      <c r="BY223" s="754">
        <v>0</v>
      </c>
      <c r="BZ223" s="754">
        <v>122.66365486845498</v>
      </c>
      <c r="CA223" s="754">
        <v>87.623288448600633</v>
      </c>
      <c r="CB223" s="754">
        <v>527.30359429365944</v>
      </c>
      <c r="CC223" s="754">
        <v>54.64356045914424</v>
      </c>
      <c r="CD223" s="754">
        <v>167.28235665567678</v>
      </c>
      <c r="CE223" s="754">
        <v>50.39564367011539</v>
      </c>
      <c r="CF223" s="754">
        <v>175.28096372481838</v>
      </c>
      <c r="CG223" s="754">
        <v>241.88694995123643</v>
      </c>
      <c r="CH223" s="924"/>
      <c r="CI223" s="924"/>
      <c r="CJ223" s="924"/>
      <c r="CK223" s="924"/>
      <c r="CL223" s="924"/>
      <c r="CM223" s="924"/>
      <c r="CN223" s="924"/>
      <c r="CO223" s="924"/>
      <c r="CP223" s="924"/>
      <c r="CQ223" s="924"/>
      <c r="CR223" s="924"/>
      <c r="CS223" s="924"/>
      <c r="CT223" s="924"/>
      <c r="CU223" s="924"/>
      <c r="CV223" s="924"/>
      <c r="CW223" s="924"/>
      <c r="CX223" s="924"/>
      <c r="CY223" s="924"/>
      <c r="CZ223" s="925"/>
    </row>
    <row r="224" s="133" customFormat="true" ht="15" customHeight="true" x14ac:dyDescent="0.2">
      <c r="A224" s="1177"/>
      <c r="B224" s="435" t="s">
        <v>20</v>
      </c>
      <c r="C224" s="560">
        <v>4.4674702016463126</v>
      </c>
      <c r="D224" s="579">
        <v>7.5593641783891163</v>
      </c>
      <c r="E224" s="579">
        <v>2.7793110751337848</v>
      </c>
      <c r="F224" s="579">
        <v>1.021793067004523</v>
      </c>
      <c r="G224" s="599">
        <v>1.2579559096872526</v>
      </c>
      <c r="H224" s="617">
        <v>8.2976986516445894</v>
      </c>
      <c r="I224" s="579">
        <v>3.0701642133020659</v>
      </c>
      <c r="J224" s="579">
        <v>1.1488044798070931</v>
      </c>
      <c r="K224" s="579">
        <v>0.69583201537172368</v>
      </c>
      <c r="L224" s="636">
        <v>0.35499089948141893</v>
      </c>
      <c r="M224" s="650">
        <v>5.9436282088623997</v>
      </c>
      <c r="N224" s="579">
        <v>7.0461315181701361</v>
      </c>
      <c r="O224" s="579">
        <v>6.3731272865303294</v>
      </c>
      <c r="P224" s="579">
        <v>4.3932105493897264</v>
      </c>
      <c r="Q224" s="636">
        <v>2.1401923652366071</v>
      </c>
      <c r="R224" s="650">
        <v>0.19546606681119941</v>
      </c>
      <c r="S224" s="579">
        <v>5.326832159798724</v>
      </c>
      <c r="T224" s="579">
        <v>3.9699958038183305</v>
      </c>
      <c r="U224" s="579">
        <v>4.7775821237862521</v>
      </c>
      <c r="V224" s="579">
        <v>2.4021237881323505</v>
      </c>
      <c r="W224" s="579">
        <v>3.5919460737878981</v>
      </c>
      <c r="X224" s="579">
        <v>2.3140959921939195</v>
      </c>
      <c r="Y224" s="665">
        <v>0</v>
      </c>
      <c r="Z224" s="665">
        <v>1.6436512959587202</v>
      </c>
      <c r="AA224" s="665">
        <v>3.4823862526548179</v>
      </c>
      <c r="AB224" s="665">
        <v>4.3911709684164943</v>
      </c>
      <c r="AC224" s="665">
        <v>0.56003234212696507</v>
      </c>
      <c r="AD224" s="665">
        <v>11.255480172872586</v>
      </c>
      <c r="AE224" s="665">
        <v>3.0466349679433007</v>
      </c>
      <c r="AF224" s="665">
        <v>5.4663880032729981</v>
      </c>
      <c r="AG224" s="665">
        <v>0.81948668055341034</v>
      </c>
      <c r="AH224" s="878"/>
      <c r="AI224" s="878"/>
      <c r="AJ224" s="878"/>
      <c r="AK224" s="878"/>
      <c r="AL224" s="878"/>
      <c r="AM224" s="878"/>
      <c r="AN224" s="878"/>
      <c r="AO224" s="878"/>
      <c r="AP224" s="878"/>
      <c r="AQ224" s="878"/>
      <c r="AR224" s="878"/>
      <c r="AS224" s="878"/>
      <c r="AT224" s="878"/>
      <c r="AU224" s="878"/>
      <c r="AV224" s="878"/>
      <c r="AW224" s="878"/>
      <c r="AX224" s="878"/>
      <c r="AY224" s="878"/>
      <c r="AZ224" s="242"/>
      <c r="BA224" s="1148"/>
      <c r="BB224" s="178" t="s">
        <v>20</v>
      </c>
      <c r="BC224" s="683">
        <v>353.59926712258186</v>
      </c>
      <c r="BD224" s="700">
        <v>434.63259555349202</v>
      </c>
      <c r="BE224" s="700">
        <v>155.84630448826056</v>
      </c>
      <c r="BF224" s="700">
        <v>63.694153481294151</v>
      </c>
      <c r="BG224" s="718">
        <v>86.797600610922132</v>
      </c>
      <c r="BH224" s="736">
        <v>289.96633514128541</v>
      </c>
      <c r="BI224" s="700">
        <v>107.1666976434059</v>
      </c>
      <c r="BJ224" s="700">
        <v>46.139902022284261</v>
      </c>
      <c r="BK224" s="700">
        <v>31.725280423034913</v>
      </c>
      <c r="BL224" s="718">
        <v>17.29532440195694</v>
      </c>
      <c r="BM224" s="736">
        <v>138.01025552611486</v>
      </c>
      <c r="BN224" s="700">
        <v>141.83816478213714</v>
      </c>
      <c r="BO224" s="700">
        <v>153.75790658990638</v>
      </c>
      <c r="BP224" s="700">
        <v>110.84418155199587</v>
      </c>
      <c r="BQ224" s="718">
        <v>57.825873174428907</v>
      </c>
      <c r="BR224" s="736">
        <v>2.5754487667254167</v>
      </c>
      <c r="BS224" s="700">
        <v>161.43121701064388</v>
      </c>
      <c r="BT224" s="700">
        <v>58.12486110737207</v>
      </c>
      <c r="BU224" s="700">
        <v>58.529598256865754</v>
      </c>
      <c r="BV224" s="700">
        <v>52.933718030618081</v>
      </c>
      <c r="BW224" s="700">
        <v>48.664719956375968</v>
      </c>
      <c r="BX224" s="700">
        <v>70.776713918250465</v>
      </c>
      <c r="BY224" s="754">
        <v>0</v>
      </c>
      <c r="BZ224" s="754">
        <v>80.95031241802802</v>
      </c>
      <c r="CA224" s="754">
        <v>47.819712423463436</v>
      </c>
      <c r="CB224" s="754">
        <v>111.46202974531182</v>
      </c>
      <c r="CC224" s="754">
        <v>6.3268159490797835</v>
      </c>
      <c r="CD224" s="754">
        <v>177.80792195180723</v>
      </c>
      <c r="CE224" s="754">
        <v>48.836276679070487</v>
      </c>
      <c r="CF224" s="754">
        <v>146.28718155916101</v>
      </c>
      <c r="CG224" s="754">
        <v>22.043393483777372</v>
      </c>
      <c r="CH224" s="924"/>
      <c r="CI224" s="924"/>
      <c r="CJ224" s="924"/>
      <c r="CK224" s="924"/>
      <c r="CL224" s="924"/>
      <c r="CM224" s="924"/>
      <c r="CN224" s="924"/>
      <c r="CO224" s="924"/>
      <c r="CP224" s="924"/>
      <c r="CQ224" s="924"/>
      <c r="CR224" s="924"/>
      <c r="CS224" s="924"/>
      <c r="CT224" s="924"/>
      <c r="CU224" s="924"/>
      <c r="CV224" s="924"/>
      <c r="CW224" s="924"/>
      <c r="CX224" s="924"/>
      <c r="CY224" s="924"/>
      <c r="CZ224" s="925"/>
    </row>
    <row r="225" s="133" customFormat="true" ht="15" customHeight="true" x14ac:dyDescent="0.2">
      <c r="A225" s="1147" t="s">
        <v>69</v>
      </c>
      <c r="B225" s="435" t="s">
        <v>70</v>
      </c>
      <c r="C225" s="560">
        <v>77.31757878176731</v>
      </c>
      <c r="D225" s="579">
        <v>62.955754105881326</v>
      </c>
      <c r="E225" s="579">
        <v>81.78487611455121</v>
      </c>
      <c r="F225" s="579">
        <v>93.699614098753727</v>
      </c>
      <c r="G225" s="599">
        <v>89.716303035435502</v>
      </c>
      <c r="H225" s="617">
        <v>64.66363618287312</v>
      </c>
      <c r="I225" s="579">
        <v>83.147480133687495</v>
      </c>
      <c r="J225" s="579">
        <v>93.419886276360998</v>
      </c>
      <c r="K225" s="579">
        <v>96.026770062230042</v>
      </c>
      <c r="L225" s="636">
        <v>99.981174813311284</v>
      </c>
      <c r="M225" s="650">
        <v>47.689570066981297</v>
      </c>
      <c r="N225" s="579">
        <v>54.546087905915854</v>
      </c>
      <c r="O225" s="579">
        <v>56.444752975063203</v>
      </c>
      <c r="P225" s="579">
        <v>80.062745342849666</v>
      </c>
      <c r="Q225" s="636">
        <v>95.558686283698478</v>
      </c>
      <c r="R225" s="650">
        <v>99.013902973894034</v>
      </c>
      <c r="S225" s="579">
        <v>66.137088443678451</v>
      </c>
      <c r="T225" s="579">
        <v>82.017053845605645</v>
      </c>
      <c r="U225" s="579">
        <v>96.822580033910228</v>
      </c>
      <c r="V225" s="579">
        <v>68.41405794308028</v>
      </c>
      <c r="W225" s="579">
        <v>90.429216443150679</v>
      </c>
      <c r="X225" s="579">
        <v>60.309816126916914</v>
      </c>
      <c r="Y225" s="665">
        <v>98.184604659037205</v>
      </c>
      <c r="Z225" s="665">
        <v>99.030584777468988</v>
      </c>
      <c r="AA225" s="665">
        <v>71.818870040082388</v>
      </c>
      <c r="AB225" s="665">
        <v>96.687085900450469</v>
      </c>
      <c r="AC225" s="665">
        <v>98.69436981907576</v>
      </c>
      <c r="AD225" s="665">
        <v>89.936950697670355</v>
      </c>
      <c r="AE225" s="665">
        <v>84.894546197204008</v>
      </c>
      <c r="AF225" s="665">
        <v>60.995182427428198</v>
      </c>
      <c r="AG225" s="665">
        <v>76.044299894538966</v>
      </c>
      <c r="AH225" s="878"/>
      <c r="AI225" s="878"/>
      <c r="AJ225" s="878"/>
      <c r="AK225" s="878"/>
      <c r="AL225" s="878"/>
      <c r="AM225" s="878"/>
      <c r="AN225" s="878"/>
      <c r="AO225" s="878"/>
      <c r="AP225" s="878"/>
      <c r="AQ225" s="878"/>
      <c r="AR225" s="878"/>
      <c r="AS225" s="878"/>
      <c r="AT225" s="878"/>
      <c r="AU225" s="878"/>
      <c r="AV225" s="878"/>
      <c r="AW225" s="878"/>
      <c r="AX225" s="878"/>
      <c r="AY225" s="878"/>
      <c r="AZ225" s="242"/>
      <c r="BA225" s="1148" t="s">
        <v>69</v>
      </c>
      <c r="BB225" s="178" t="s">
        <v>70</v>
      </c>
      <c r="BC225" s="683">
        <v>6046.5076366703051</v>
      </c>
      <c r="BD225" s="700">
        <v>3508.4129640764954</v>
      </c>
      <c r="BE225" s="700">
        <v>4514.8301587489368</v>
      </c>
      <c r="BF225" s="700">
        <v>5808.8761111298363</v>
      </c>
      <c r="BG225" s="718">
        <v>6156.0875538854016</v>
      </c>
      <c r="BH225" s="736">
        <v>2199.9104587697284</v>
      </c>
      <c r="BI225" s="700">
        <v>2853.1789625701736</v>
      </c>
      <c r="BJ225" s="700">
        <v>3723.8255371138698</v>
      </c>
      <c r="BK225" s="700">
        <v>4359.3960405677062</v>
      </c>
      <c r="BL225" s="718">
        <v>4856.7362444513228</v>
      </c>
      <c r="BM225" s="736">
        <v>1083.2262639561529</v>
      </c>
      <c r="BN225" s="700">
        <v>1052.0013571843274</v>
      </c>
      <c r="BO225" s="700">
        <v>1340.8942113551641</v>
      </c>
      <c r="BP225" s="700">
        <v>1995.9625177845344</v>
      </c>
      <c r="BQ225" s="718">
        <v>2569.5828307580055</v>
      </c>
      <c r="BR225" s="736">
        <v>1303.5998942723515</v>
      </c>
      <c r="BS225" s="700">
        <v>1979.0684121376808</v>
      </c>
      <c r="BT225" s="700">
        <v>1183.6327504929659</v>
      </c>
      <c r="BU225" s="700">
        <v>1135.3460802014761</v>
      </c>
      <c r="BV225" s="700">
        <v>1480.2369076180278</v>
      </c>
      <c r="BW225" s="700">
        <v>1219.9847964715516</v>
      </c>
      <c r="BX225" s="700">
        <v>1831.8493817132432</v>
      </c>
      <c r="BY225" s="754">
        <v>231.85427373366997</v>
      </c>
      <c r="BZ225" s="754">
        <v>4808.1663655547854</v>
      </c>
      <c r="CA225" s="754">
        <v>957.73418492260851</v>
      </c>
      <c r="CB225" s="754">
        <v>2419.4026475522901</v>
      </c>
      <c r="CC225" s="754">
        <v>1110.517239796749</v>
      </c>
      <c r="CD225" s="754">
        <v>1379.0081543436827</v>
      </c>
      <c r="CE225" s="754">
        <v>1327.7517702845857</v>
      </c>
      <c r="CF225" s="754">
        <v>1629.0137803674343</v>
      </c>
      <c r="CG225" s="754">
        <v>2037.5477850478862</v>
      </c>
      <c r="CH225" s="924"/>
      <c r="CI225" s="924"/>
      <c r="CJ225" s="924"/>
      <c r="CK225" s="924"/>
      <c r="CL225" s="924"/>
      <c r="CM225" s="924"/>
      <c r="CN225" s="924"/>
      <c r="CO225" s="924"/>
      <c r="CP225" s="924"/>
      <c r="CQ225" s="924"/>
      <c r="CR225" s="924"/>
      <c r="CS225" s="924"/>
      <c r="CT225" s="924"/>
      <c r="CU225" s="924"/>
      <c r="CV225" s="924"/>
      <c r="CW225" s="924"/>
      <c r="CX225" s="924"/>
      <c r="CY225" s="924"/>
      <c r="CZ225" s="925"/>
    </row>
    <row r="226" s="133" customFormat="true" ht="15" customHeight="true" x14ac:dyDescent="0.2">
      <c r="A226" s="1147"/>
      <c r="B226" s="435" t="s">
        <v>71</v>
      </c>
      <c r="C226" s="560">
        <v>22.682421218232733</v>
      </c>
      <c r="D226" s="579">
        <v>37.044245894118717</v>
      </c>
      <c r="E226" s="579">
        <v>18.215123885448932</v>
      </c>
      <c r="F226" s="579">
        <v>6.3003859012462939</v>
      </c>
      <c r="G226" s="599">
        <v>10.283696964564495</v>
      </c>
      <c r="H226" s="617">
        <v>35.336363817127058</v>
      </c>
      <c r="I226" s="579">
        <v>16.852519866312463</v>
      </c>
      <c r="J226" s="579">
        <v>6.5801137236389806</v>
      </c>
      <c r="K226" s="579">
        <v>3.9732299377699358</v>
      </c>
      <c r="L226" s="636">
        <v>1.8825186688715946E-2</v>
      </c>
      <c r="M226" s="650">
        <v>52.310429933018753</v>
      </c>
      <c r="N226" s="579">
        <v>45.453912094084124</v>
      </c>
      <c r="O226" s="579">
        <v>43.555247024936818</v>
      </c>
      <c r="P226" s="579">
        <v>19.937254657150312</v>
      </c>
      <c r="Q226" s="636">
        <v>4.4413137163014982</v>
      </c>
      <c r="R226" s="650">
        <v>0.98609702610595229</v>
      </c>
      <c r="S226" s="579">
        <v>33.86291155632145</v>
      </c>
      <c r="T226" s="579">
        <v>17.982946154394501</v>
      </c>
      <c r="U226" s="579">
        <v>3.1774199660898046</v>
      </c>
      <c r="V226" s="579">
        <v>31.585942056919734</v>
      </c>
      <c r="W226" s="579">
        <v>9.5707835568492712</v>
      </c>
      <c r="X226" s="579">
        <v>39.690183873083122</v>
      </c>
      <c r="Y226" s="665">
        <v>1.8153953409628047</v>
      </c>
      <c r="Z226" s="665">
        <v>0.96941522253101087</v>
      </c>
      <c r="AA226" s="665">
        <v>28.181129959917538</v>
      </c>
      <c r="AB226" s="665">
        <v>3.3129140995495048</v>
      </c>
      <c r="AC226" s="665">
        <v>1.3056301809242081</v>
      </c>
      <c r="AD226" s="665">
        <v>10.063049302329677</v>
      </c>
      <c r="AE226" s="665">
        <v>15.105453802796069</v>
      </c>
      <c r="AF226" s="665">
        <v>39.004817572571731</v>
      </c>
      <c r="AG226" s="665">
        <v>23.955700105460981</v>
      </c>
      <c r="AH226" s="878"/>
      <c r="AI226" s="878"/>
      <c r="AJ226" s="878"/>
      <c r="AK226" s="878"/>
      <c r="AL226" s="878"/>
      <c r="AM226" s="878"/>
      <c r="AN226" s="878"/>
      <c r="AO226" s="878"/>
      <c r="AP226" s="878"/>
      <c r="AQ226" s="878"/>
      <c r="AR226" s="878"/>
      <c r="AS226" s="878"/>
      <c r="AT226" s="878"/>
      <c r="AU226" s="878"/>
      <c r="AV226" s="878"/>
      <c r="AW226" s="878"/>
      <c r="AX226" s="878"/>
      <c r="AY226" s="878"/>
      <c r="AZ226" s="242"/>
      <c r="BA226" s="1148"/>
      <c r="BB226" s="178" t="s">
        <v>71</v>
      </c>
      <c r="BC226" s="683">
        <v>1773.8454213798889</v>
      </c>
      <c r="BD226" s="700">
        <v>2064.4103844865567</v>
      </c>
      <c r="BE226" s="700">
        <v>1005.5427674450078</v>
      </c>
      <c r="BF226" s="700">
        <v>390.5903082383731</v>
      </c>
      <c r="BG226" s="718">
        <v>705.63918429050614</v>
      </c>
      <c r="BH226" s="736">
        <v>1202.1723634029026</v>
      </c>
      <c r="BI226" s="700">
        <v>578.28878363539889</v>
      </c>
      <c r="BJ226" s="700">
        <v>262.29100139035995</v>
      </c>
      <c r="BK226" s="700">
        <v>180.37556451971204</v>
      </c>
      <c r="BL226" s="718">
        <v>0.914461814140202</v>
      </c>
      <c r="BM226" s="736">
        <v>1188.1849952242774</v>
      </c>
      <c r="BN226" s="700">
        <v>876.64540296257451</v>
      </c>
      <c r="BO226" s="700">
        <v>1034.6927842112079</v>
      </c>
      <c r="BP226" s="700">
        <v>497.03532938807894</v>
      </c>
      <c r="BQ226" s="718">
        <v>119.42737929168464</v>
      </c>
      <c r="BR226" s="736">
        <v>12.982782623092112</v>
      </c>
      <c r="BS226" s="700">
        <v>1013.3046401218388</v>
      </c>
      <c r="BT226" s="700">
        <v>259.52168507249172</v>
      </c>
      <c r="BU226" s="700">
        <v>37.258574419216259</v>
      </c>
      <c r="BV226" s="700">
        <v>683.4074545532211</v>
      </c>
      <c r="BW226" s="700">
        <v>129.11988944431926</v>
      </c>
      <c r="BX226" s="700">
        <v>1205.5490044106202</v>
      </c>
      <c r="BY226" s="754">
        <v>4.2868957896209006</v>
      </c>
      <c r="BZ226" s="754">
        <v>47.067374970110137</v>
      </c>
      <c r="CA226" s="754">
        <v>375.80696434372305</v>
      </c>
      <c r="CB226" s="754">
        <v>82.899107661761064</v>
      </c>
      <c r="CC226" s="754">
        <v>14.691059149303552</v>
      </c>
      <c r="CD226" s="754">
        <v>154.29728201619571</v>
      </c>
      <c r="CE226" s="754">
        <v>236.24948746442627</v>
      </c>
      <c r="CF226" s="754">
        <v>1041.7115384815202</v>
      </c>
      <c r="CG226" s="754">
        <v>641.87432531887555</v>
      </c>
      <c r="CH226" s="924"/>
      <c r="CI226" s="924"/>
      <c r="CJ226" s="924"/>
      <c r="CK226" s="924"/>
      <c r="CL226" s="924"/>
      <c r="CM226" s="924"/>
      <c r="CN226" s="924"/>
      <c r="CO226" s="924"/>
      <c r="CP226" s="924"/>
      <c r="CQ226" s="924"/>
      <c r="CR226" s="924"/>
      <c r="CS226" s="924"/>
      <c r="CT226" s="924"/>
      <c r="CU226" s="924"/>
      <c r="CV226" s="924"/>
      <c r="CW226" s="924"/>
      <c r="CX226" s="924"/>
      <c r="CY226" s="924"/>
      <c r="CZ226" s="925"/>
    </row>
    <row r="227" s="133" customFormat="true" ht="15" customHeight="true" x14ac:dyDescent="0.2">
      <c r="A227" s="1147" t="s">
        <v>94</v>
      </c>
      <c r="B227" s="306" t="s">
        <v>61</v>
      </c>
      <c r="C227" s="560">
        <v>86.918927322554268</v>
      </c>
      <c r="D227" s="579">
        <v>86.2959479742632</v>
      </c>
      <c r="E227" s="579">
        <v>92.227809563354427</v>
      </c>
      <c r="F227" s="579">
        <v>95.015555832316295</v>
      </c>
      <c r="G227" s="599">
        <v>95.583102321539727</v>
      </c>
      <c r="H227" s="617">
        <v>85.835382634783912</v>
      </c>
      <c r="I227" s="579">
        <v>92.487853028572829</v>
      </c>
      <c r="J227" s="579">
        <v>94.082610470432869</v>
      </c>
      <c r="K227" s="579">
        <v>96.653058656673778</v>
      </c>
      <c r="L227" s="636">
        <v>98.318770917674186</v>
      </c>
      <c r="M227" s="650">
        <v>83.358113319865623</v>
      </c>
      <c r="N227" s="579">
        <v>86.678114224116555</v>
      </c>
      <c r="O227" s="579">
        <v>83.580330320991735</v>
      </c>
      <c r="P227" s="579">
        <v>88.419446799601047</v>
      </c>
      <c r="Q227" s="636">
        <v>88.660345160747468</v>
      </c>
      <c r="R227" s="650">
        <v>98.015032896164939</v>
      </c>
      <c r="S227" s="579">
        <v>90.737355958257112</v>
      </c>
      <c r="T227" s="579">
        <v>93.239676303816069</v>
      </c>
      <c r="U227" s="579">
        <v>94.192865092595127</v>
      </c>
      <c r="V227" s="579">
        <v>91.446029631913021</v>
      </c>
      <c r="W227" s="579">
        <v>88.951377045541378</v>
      </c>
      <c r="X227" s="579">
        <v>93.125419195302356</v>
      </c>
      <c r="Y227" s="665">
        <v>100</v>
      </c>
      <c r="Z227" s="665">
        <v>97.275936610137236</v>
      </c>
      <c r="AA227" s="665">
        <v>92.816413315873106</v>
      </c>
      <c r="AB227" s="665">
        <v>75.912335972448048</v>
      </c>
      <c r="AC227" s="665">
        <v>94.98267486261237</v>
      </c>
      <c r="AD227" s="665">
        <v>80.522446352330377</v>
      </c>
      <c r="AE227" s="665">
        <v>96.146086691409664</v>
      </c>
      <c r="AF227" s="665">
        <v>88.161567269380441</v>
      </c>
      <c r="AG227" s="665">
        <v>90.540876031498414</v>
      </c>
      <c r="AH227" s="878"/>
      <c r="AI227" s="878"/>
      <c r="AJ227" s="878"/>
      <c r="AK227" s="878"/>
      <c r="AL227" s="878"/>
      <c r="AM227" s="878"/>
      <c r="AN227" s="878"/>
      <c r="AO227" s="878"/>
      <c r="AP227" s="878"/>
      <c r="AQ227" s="878"/>
      <c r="AR227" s="878"/>
      <c r="AS227" s="878"/>
      <c r="AT227" s="878"/>
      <c r="AU227" s="878"/>
      <c r="AV227" s="878"/>
      <c r="AW227" s="878"/>
      <c r="AX227" s="878"/>
      <c r="AY227" s="878"/>
      <c r="AZ227" s="242"/>
      <c r="BA227" s="1148" t="s">
        <v>94</v>
      </c>
      <c r="BB227" s="178" t="s">
        <v>61</v>
      </c>
      <c r="BC227" s="683">
        <v>6796.240862716706</v>
      </c>
      <c r="BD227" s="700">
        <v>4808.7163469801299</v>
      </c>
      <c r="BE227" s="700">
        <v>5091.3190295571203</v>
      </c>
      <c r="BF227" s="700">
        <v>5888.9352022111516</v>
      </c>
      <c r="BG227" s="718">
        <v>6558.6512891751281</v>
      </c>
      <c r="BH227" s="736">
        <v>2919.7885756214055</v>
      </c>
      <c r="BI227" s="700">
        <v>3173.6908458334915</v>
      </c>
      <c r="BJ227" s="700">
        <v>3750.2424958184374</v>
      </c>
      <c r="BK227" s="700">
        <v>4386.279602595233</v>
      </c>
      <c r="BL227" s="718">
        <v>4775.9824698739221</v>
      </c>
      <c r="BM227" s="736">
        <v>1893.4055713878088</v>
      </c>
      <c r="BN227" s="700">
        <v>1671.7146417398553</v>
      </c>
      <c r="BO227" s="700">
        <v>1985.5234579568967</v>
      </c>
      <c r="BP227" s="700">
        <v>2203.1493361753983</v>
      </c>
      <c r="BQ227" s="718">
        <v>2384.0857336377962</v>
      </c>
      <c r="BR227" s="736">
        <v>1290.4489438642784</v>
      </c>
      <c r="BS227" s="700">
        <v>2714.7749845959638</v>
      </c>
      <c r="BT227" s="700">
        <v>1345.5925242853946</v>
      </c>
      <c r="BU227" s="700">
        <v>1104.5099203963593</v>
      </c>
      <c r="BV227" s="700">
        <v>1977.3820829043295</v>
      </c>
      <c r="BW227" s="700">
        <v>1200.0471959080937</v>
      </c>
      <c r="BX227" s="700">
        <v>2828.5899797091952</v>
      </c>
      <c r="BY227" s="754">
        <v>236.14116952329084</v>
      </c>
      <c r="BZ227" s="754">
        <v>4721.4156066299711</v>
      </c>
      <c r="CA227" s="754">
        <v>1237.7450648402835</v>
      </c>
      <c r="CB227" s="754">
        <v>1899.5557154625558</v>
      </c>
      <c r="CC227" s="754">
        <v>1068.7529401150607</v>
      </c>
      <c r="CD227" s="754">
        <v>1234.655047410248</v>
      </c>
      <c r="CE227" s="754">
        <v>1503.7260051301014</v>
      </c>
      <c r="CF227" s="754">
        <v>2354.5532985573977</v>
      </c>
      <c r="CG227" s="754">
        <v>2425.9722513077299</v>
      </c>
      <c r="CH227" s="924"/>
      <c r="CI227" s="924"/>
      <c r="CJ227" s="924"/>
      <c r="CK227" s="924"/>
      <c r="CL227" s="924"/>
      <c r="CM227" s="924"/>
      <c r="CN227" s="924"/>
      <c r="CO227" s="924"/>
      <c r="CP227" s="924"/>
      <c r="CQ227" s="924"/>
      <c r="CR227" s="924"/>
      <c r="CS227" s="924"/>
      <c r="CT227" s="924"/>
      <c r="CU227" s="924"/>
      <c r="CV227" s="924"/>
      <c r="CW227" s="924"/>
      <c r="CX227" s="924"/>
      <c r="CY227" s="924"/>
      <c r="CZ227" s="925"/>
    </row>
    <row r="228" s="133" customFormat="true" ht="15" customHeight="true" x14ac:dyDescent="0.2">
      <c r="A228" s="1147"/>
      <c r="B228" s="306" t="s">
        <v>91</v>
      </c>
      <c r="C228" s="560">
        <v>4.8056021638949877</v>
      </c>
      <c r="D228" s="579">
        <v>5.7264729850319256</v>
      </c>
      <c r="E228" s="579">
        <v>3.6300596561791534</v>
      </c>
      <c r="F228" s="579">
        <v>2.503520700114009</v>
      </c>
      <c r="G228" s="599">
        <v>2.1340424898285115</v>
      </c>
      <c r="H228" s="617">
        <v>5.4870893615040464</v>
      </c>
      <c r="I228" s="579">
        <v>3.9776225702814716</v>
      </c>
      <c r="J228" s="579">
        <v>2.884597288856487</v>
      </c>
      <c r="K228" s="579">
        <v>1.6293533013658508</v>
      </c>
      <c r="L228" s="636">
        <v>1.0524016067637698</v>
      </c>
      <c r="M228" s="650">
        <v>6.9480539159986687</v>
      </c>
      <c r="N228" s="579">
        <v>6.6815362266415939</v>
      </c>
      <c r="O228" s="579">
        <v>6.4947700848640908</v>
      </c>
      <c r="P228" s="579">
        <v>4.2225250082615844</v>
      </c>
      <c r="Q228" s="636">
        <v>3.2528531453380776</v>
      </c>
      <c r="R228" s="650">
        <v>0.77565801659862066</v>
      </c>
      <c r="S228" s="579">
        <v>1.7457354248622239</v>
      </c>
      <c r="T228" s="579">
        <v>2.6746490397250526</v>
      </c>
      <c r="U228" s="579">
        <v>1.7988901602323679</v>
      </c>
      <c r="V228" s="579">
        <v>6.974335950807804</v>
      </c>
      <c r="W228" s="579">
        <v>4.6162841467399183</v>
      </c>
      <c r="X228" s="579">
        <v>1.6328463614957571</v>
      </c>
      <c r="Y228" s="665">
        <v>0</v>
      </c>
      <c r="Z228" s="665">
        <v>0.68773698244839543</v>
      </c>
      <c r="AA228" s="665">
        <v>2.1766646911471432</v>
      </c>
      <c r="AB228" s="665">
        <v>14.012167710704965</v>
      </c>
      <c r="AC228" s="665">
        <v>2.9987679022960423</v>
      </c>
      <c r="AD228" s="665">
        <v>7.1177811655820484</v>
      </c>
      <c r="AE228" s="665">
        <v>1.5998643173936968</v>
      </c>
      <c r="AF228" s="665">
        <v>5.2496448768125026</v>
      </c>
      <c r="AG228" s="665">
        <v>3.3918884613057996</v>
      </c>
      <c r="AH228" s="878"/>
      <c r="AI228" s="878"/>
      <c r="AJ228" s="878"/>
      <c r="AK228" s="878"/>
      <c r="AL228" s="878"/>
      <c r="AM228" s="878"/>
      <c r="AN228" s="878"/>
      <c r="AO228" s="878"/>
      <c r="AP228" s="878"/>
      <c r="AQ228" s="878"/>
      <c r="AR228" s="878"/>
      <c r="AS228" s="878"/>
      <c r="AT228" s="878"/>
      <c r="AU228" s="878"/>
      <c r="AV228" s="878"/>
      <c r="AW228" s="878"/>
      <c r="AX228" s="878"/>
      <c r="AY228" s="878"/>
      <c r="AZ228" s="242"/>
      <c r="BA228" s="1148"/>
      <c r="BB228" s="178" t="s">
        <v>91</v>
      </c>
      <c r="BC228" s="683">
        <v>375.75279403785413</v>
      </c>
      <c r="BD228" s="700">
        <v>319.09938879025606</v>
      </c>
      <c r="BE228" s="700">
        <v>200.39283046440272</v>
      </c>
      <c r="BF228" s="700">
        <v>155.1648153949055</v>
      </c>
      <c r="BG228" s="718">
        <v>146.43216412859786</v>
      </c>
      <c r="BH228" s="736">
        <v>186.64961160947703</v>
      </c>
      <c r="BI228" s="700">
        <v>136.49083556500182</v>
      </c>
      <c r="BJ228" s="700">
        <v>114.98340960035307</v>
      </c>
      <c r="BK228" s="700">
        <v>73.942814128508246</v>
      </c>
      <c r="BL228" s="718">
        <v>51.121994083709339</v>
      </c>
      <c r="BM228" s="736">
        <v>157.81887894192047</v>
      </c>
      <c r="BN228" s="700">
        <v>128.86323196316468</v>
      </c>
      <c r="BO228" s="700">
        <v>154.28891352796632</v>
      </c>
      <c r="BP228" s="700">
        <v>105.212750199852</v>
      </c>
      <c r="BQ228" s="718">
        <v>87.469553196063401</v>
      </c>
      <c r="BR228" s="736">
        <v>10.212179078488226</v>
      </c>
      <c r="BS228" s="700">
        <v>52.230735743713247</v>
      </c>
      <c r="BT228" s="700">
        <v>38.599316252600957</v>
      </c>
      <c r="BU228" s="700">
        <v>21.093869750398369</v>
      </c>
      <c r="BV228" s="700">
        <v>150.80946657601083</v>
      </c>
      <c r="BW228" s="700">
        <v>62.278505738859749</v>
      </c>
      <c r="BX228" s="700">
        <v>49.59604903195433</v>
      </c>
      <c r="BY228" s="754">
        <v>0</v>
      </c>
      <c r="BZ228" s="754">
        <v>33.380219562440828</v>
      </c>
      <c r="CA228" s="754">
        <v>29.026719337998081</v>
      </c>
      <c r="CB228" s="754">
        <v>350.62671856850693</v>
      </c>
      <c r="CC228" s="754">
        <v>33.742385302765527</v>
      </c>
      <c r="CD228" s="754">
        <v>109.13732556006904</v>
      </c>
      <c r="CE228" s="754">
        <v>25.021898046315044</v>
      </c>
      <c r="CF228" s="754">
        <v>140.2035948746886</v>
      </c>
      <c r="CG228" s="754">
        <v>90.883009391206585</v>
      </c>
      <c r="CH228" s="924"/>
      <c r="CI228" s="924"/>
      <c r="CJ228" s="924"/>
      <c r="CK228" s="924"/>
      <c r="CL228" s="924"/>
      <c r="CM228" s="924"/>
      <c r="CN228" s="924"/>
      <c r="CO228" s="924"/>
      <c r="CP228" s="924"/>
      <c r="CQ228" s="924"/>
      <c r="CR228" s="924"/>
      <c r="CS228" s="924"/>
      <c r="CT228" s="924"/>
      <c r="CU228" s="924"/>
      <c r="CV228" s="924"/>
      <c r="CW228" s="924"/>
      <c r="CX228" s="924"/>
      <c r="CY228" s="924"/>
      <c r="CZ228" s="925"/>
    </row>
    <row r="229" s="133" customFormat="true" ht="15" customHeight="true" x14ac:dyDescent="0.2">
      <c r="A229" s="1147"/>
      <c r="B229" s="306" t="s">
        <v>92</v>
      </c>
      <c r="C229" s="560">
        <v>4.9799443139917425</v>
      </c>
      <c r="D229" s="579">
        <v>3.3584300421944007</v>
      </c>
      <c r="E229" s="579">
        <v>2.8949783396115811</v>
      </c>
      <c r="F229" s="579">
        <v>2.0292899629402026</v>
      </c>
      <c r="G229" s="599">
        <v>1.5741090292792816</v>
      </c>
      <c r="H229" s="617">
        <v>2.8849454516741853</v>
      </c>
      <c r="I229" s="579">
        <v>2.1342709975942351</v>
      </c>
      <c r="J229" s="579">
        <v>2.6335131804451581</v>
      </c>
      <c r="K229" s="579">
        <v>1.4847985827401675</v>
      </c>
      <c r="L229" s="636">
        <v>0.56915320340110465</v>
      </c>
      <c r="M229" s="650">
        <v>5.8444712334918751</v>
      </c>
      <c r="N229" s="579">
        <v>3.6594256943620627</v>
      </c>
      <c r="O229" s="579">
        <v>5.0104321637489209</v>
      </c>
      <c r="P229" s="579">
        <v>4.1687537818668376</v>
      </c>
      <c r="Q229" s="636">
        <v>6.4157276520611983</v>
      </c>
      <c r="R229" s="650">
        <v>1.0904915488530695</v>
      </c>
      <c r="S229" s="579">
        <v>3.4122916732850084</v>
      </c>
      <c r="T229" s="579">
        <v>1.5096887922413833</v>
      </c>
      <c r="U229" s="579">
        <v>3.4926420318961449</v>
      </c>
      <c r="V229" s="579">
        <v>1.040364394903617</v>
      </c>
      <c r="W229" s="579">
        <v>3.2494424453346293</v>
      </c>
      <c r="X229" s="579">
        <v>3.6064106866010248</v>
      </c>
      <c r="Y229" s="665">
        <v>0</v>
      </c>
      <c r="Z229" s="665">
        <v>1.8395181692895599</v>
      </c>
      <c r="AA229" s="665">
        <v>4.3940578168765416</v>
      </c>
      <c r="AB229" s="665">
        <v>7.0605743434823758</v>
      </c>
      <c r="AC229" s="665">
        <v>1.8575383043260678</v>
      </c>
      <c r="AD229" s="665">
        <v>3.7921362382726649</v>
      </c>
      <c r="AE229" s="665">
        <v>1.6223609474790008</v>
      </c>
      <c r="AF229" s="665">
        <v>1.3134023406513287</v>
      </c>
      <c r="AG229" s="665">
        <v>5.6356906205928192</v>
      </c>
      <c r="AH229" s="878"/>
      <c r="AI229" s="878"/>
      <c r="AJ229" s="878"/>
      <c r="AK229" s="878"/>
      <c r="AL229" s="878"/>
      <c r="AM229" s="878"/>
      <c r="AN229" s="878"/>
      <c r="AO229" s="878"/>
      <c r="AP229" s="878"/>
      <c r="AQ229" s="878"/>
      <c r="AR229" s="878"/>
      <c r="AS229" s="878"/>
      <c r="AT229" s="878"/>
      <c r="AU229" s="878"/>
      <c r="AV229" s="878"/>
      <c r="AW229" s="878"/>
      <c r="AX229" s="878"/>
      <c r="AY229" s="878"/>
      <c r="AZ229" s="242"/>
      <c r="BA229" s="1148"/>
      <c r="BB229" s="178" t="s">
        <v>92</v>
      </c>
      <c r="BC229" s="683">
        <v>389.38470691437203</v>
      </c>
      <c r="BD229" s="700">
        <v>187.14363563056125</v>
      </c>
      <c r="BE229" s="700">
        <v>159.81360047909649</v>
      </c>
      <c r="BF229" s="700">
        <v>125.77263789670761</v>
      </c>
      <c r="BG229" s="718">
        <v>108.01106015009771</v>
      </c>
      <c r="BH229" s="736">
        <v>98.134714525938563</v>
      </c>
      <c r="BI229" s="700">
        <v>73.236820899066103</v>
      </c>
      <c r="BJ229" s="700">
        <v>104.9749044294132</v>
      </c>
      <c r="BK229" s="700">
        <v>67.382676016180156</v>
      </c>
      <c r="BL229" s="718">
        <v>27.647474604746265</v>
      </c>
      <c r="BM229" s="736">
        <v>132.75197763709576</v>
      </c>
      <c r="BN229" s="700">
        <v>70.577395094297202</v>
      </c>
      <c r="BO229" s="700">
        <v>119.02717490369413</v>
      </c>
      <c r="BP229" s="700">
        <v>103.8729313474968</v>
      </c>
      <c r="BQ229" s="718">
        <v>172.5195716129069</v>
      </c>
      <c r="BR229" s="736">
        <v>14.35722282520833</v>
      </c>
      <c r="BS229" s="700">
        <v>102.09250618941199</v>
      </c>
      <c r="BT229" s="700">
        <v>21.787140768466077</v>
      </c>
      <c r="BU229" s="700">
        <v>40.954883035252905</v>
      </c>
      <c r="BV229" s="700">
        <v>22.496306536813179</v>
      </c>
      <c r="BW229" s="700">
        <v>43.83838029614877</v>
      </c>
      <c r="BX229" s="700">
        <v>109.54105999181803</v>
      </c>
      <c r="BY229" s="754">
        <v>0</v>
      </c>
      <c r="BZ229" s="754">
        <v>89.283435306014155</v>
      </c>
      <c r="CA229" s="754">
        <v>58.596569110602552</v>
      </c>
      <c r="CB229" s="754">
        <v>176.67687572515251</v>
      </c>
      <c r="CC229" s="754">
        <v>20.901175156378699</v>
      </c>
      <c r="CD229" s="754">
        <v>58.145031095607749</v>
      </c>
      <c r="CE229" s="754">
        <v>25.373745623800346</v>
      </c>
      <c r="CF229" s="754">
        <v>35.077368850129851</v>
      </c>
      <c r="CG229" s="754">
        <v>151.00394056002986</v>
      </c>
      <c r="CH229" s="924"/>
      <c r="CI229" s="924"/>
      <c r="CJ229" s="924"/>
      <c r="CK229" s="924"/>
      <c r="CL229" s="924"/>
      <c r="CM229" s="924"/>
      <c r="CN229" s="924"/>
      <c r="CO229" s="924"/>
      <c r="CP229" s="924"/>
      <c r="CQ229" s="924"/>
      <c r="CR229" s="924"/>
      <c r="CS229" s="924"/>
      <c r="CT229" s="924"/>
      <c r="CU229" s="924"/>
      <c r="CV229" s="924"/>
      <c r="CW229" s="924"/>
      <c r="CX229" s="924"/>
      <c r="CY229" s="924"/>
      <c r="CZ229" s="925"/>
    </row>
    <row r="230" s="133" customFormat="true" ht="15" customHeight="true" x14ac:dyDescent="0.2">
      <c r="A230" s="1147"/>
      <c r="B230" s="306" t="s">
        <v>93</v>
      </c>
      <c r="C230" s="560">
        <v>3.2955261995590921</v>
      </c>
      <c r="D230" s="579">
        <v>4.6191489985104415</v>
      </c>
      <c r="E230" s="579">
        <v>1.2471524408548946</v>
      </c>
      <c r="F230" s="579">
        <v>0.45163350462951274</v>
      </c>
      <c r="G230" s="599">
        <v>0.70874615935253271</v>
      </c>
      <c r="H230" s="617">
        <v>5.7925825520378584</v>
      </c>
      <c r="I230" s="579">
        <v>1.400253403551452</v>
      </c>
      <c r="J230" s="579">
        <v>0.39927906026549387</v>
      </c>
      <c r="K230" s="579">
        <v>0.2327894592202083</v>
      </c>
      <c r="L230" s="636">
        <v>5.967427216096792E-2</v>
      </c>
      <c r="M230" s="650">
        <v>3.8493615306438209</v>
      </c>
      <c r="N230" s="579">
        <v>2.9809238548798174</v>
      </c>
      <c r="O230" s="579">
        <v>4.9144674303951534</v>
      </c>
      <c r="P230" s="579">
        <v>3.1892744102704977</v>
      </c>
      <c r="Q230" s="636">
        <v>1.6710740418531798</v>
      </c>
      <c r="R230" s="650">
        <v>0.11881753838330937</v>
      </c>
      <c r="S230" s="579">
        <v>4.1046169435956052</v>
      </c>
      <c r="T230" s="579">
        <v>2.5759858642176146</v>
      </c>
      <c r="U230" s="579">
        <v>0.51560271527640167</v>
      </c>
      <c r="V230" s="579">
        <v>0.53927002237552812</v>
      </c>
      <c r="W230" s="579">
        <v>3.182896362383989</v>
      </c>
      <c r="X230" s="579">
        <v>1.6353237566008354</v>
      </c>
      <c r="Y230" s="665">
        <v>0</v>
      </c>
      <c r="Z230" s="665">
        <v>0.19680823812481216</v>
      </c>
      <c r="AA230" s="665">
        <v>0.61286417610315735</v>
      </c>
      <c r="AB230" s="665">
        <v>3.0149219733645047</v>
      </c>
      <c r="AC230" s="665">
        <v>0.1610189307654567</v>
      </c>
      <c r="AD230" s="665">
        <v>8.567636243814885</v>
      </c>
      <c r="AE230" s="665">
        <v>0.6316880437176482</v>
      </c>
      <c r="AF230" s="665">
        <v>5.2753855131558485</v>
      </c>
      <c r="AG230" s="665">
        <v>0.43154488660291412</v>
      </c>
      <c r="AH230" s="878"/>
      <c r="AI230" s="878"/>
      <c r="AJ230" s="878"/>
      <c r="AK230" s="878"/>
      <c r="AL230" s="878"/>
      <c r="AM230" s="878"/>
      <c r="AN230" s="878"/>
      <c r="AO230" s="878"/>
      <c r="AP230" s="878"/>
      <c r="AQ230" s="878"/>
      <c r="AR230" s="878"/>
      <c r="AS230" s="878"/>
      <c r="AT230" s="878"/>
      <c r="AU230" s="878"/>
      <c r="AV230" s="878"/>
      <c r="AW230" s="878"/>
      <c r="AX230" s="878"/>
      <c r="AY230" s="878"/>
      <c r="AZ230" s="242"/>
      <c r="BA230" s="1148"/>
      <c r="BB230" s="178" t="s">
        <v>93</v>
      </c>
      <c r="BC230" s="683">
        <v>257.67908684010223</v>
      </c>
      <c r="BD230" s="700">
        <v>257.39536814519482</v>
      </c>
      <c r="BE230" s="700">
        <v>68.847465693320459</v>
      </c>
      <c r="BF230" s="700">
        <v>27.991631692440667</v>
      </c>
      <c r="BG230" s="718">
        <v>48.632224722087557</v>
      </c>
      <c r="BH230" s="736">
        <v>197.0413113988981</v>
      </c>
      <c r="BI230" s="700">
        <v>48.049243908013842</v>
      </c>
      <c r="BJ230" s="700">
        <v>15.915728656027122</v>
      </c>
      <c r="BK230" s="700">
        <v>10.564380174494044</v>
      </c>
      <c r="BL230" s="718">
        <v>2.8987677030860324</v>
      </c>
      <c r="BM230" s="736">
        <v>87.434831213603857</v>
      </c>
      <c r="BN230" s="700">
        <v>57.49149134958575</v>
      </c>
      <c r="BO230" s="700">
        <v>116.7474491778121</v>
      </c>
      <c r="BP230" s="700">
        <v>79.467221908702726</v>
      </c>
      <c r="BQ230" s="718">
        <v>44.935351602922047</v>
      </c>
      <c r="BR230" s="736">
        <v>1.5643311274682459</v>
      </c>
      <c r="BS230" s="700">
        <v>122.8062167135262</v>
      </c>
      <c r="BT230" s="700">
        <v>37.175454258995636</v>
      </c>
      <c r="BU230" s="700">
        <v>6.0459814386817587</v>
      </c>
      <c r="BV230" s="700">
        <v>11.660898612930612</v>
      </c>
      <c r="BW230" s="700">
        <v>42.940603972768223</v>
      </c>
      <c r="BX230" s="700">
        <v>49.671297390893891</v>
      </c>
      <c r="BY230" s="754">
        <v>0</v>
      </c>
      <c r="BZ230" s="754">
        <v>9.5523468534663429</v>
      </c>
      <c r="CA230" s="754">
        <v>8.1727959774476844</v>
      </c>
      <c r="CB230" s="754">
        <v>75.442445457834125</v>
      </c>
      <c r="CC230" s="754">
        <v>1.8117983718471178</v>
      </c>
      <c r="CD230" s="754">
        <v>131.36803229395289</v>
      </c>
      <c r="CE230" s="754">
        <v>9.8796089487941394</v>
      </c>
      <c r="CF230" s="754">
        <v>140.89105656674317</v>
      </c>
      <c r="CG230" s="754">
        <v>11.562909107795656</v>
      </c>
      <c r="CH230" s="924"/>
      <c r="CI230" s="924"/>
      <c r="CJ230" s="924"/>
      <c r="CK230" s="924"/>
      <c r="CL230" s="924"/>
      <c r="CM230" s="924"/>
      <c r="CN230" s="924"/>
      <c r="CO230" s="924"/>
      <c r="CP230" s="924"/>
      <c r="CQ230" s="924"/>
      <c r="CR230" s="924"/>
      <c r="CS230" s="924"/>
      <c r="CT230" s="924"/>
      <c r="CU230" s="924"/>
      <c r="CV230" s="924"/>
      <c r="CW230" s="924"/>
      <c r="CX230" s="924"/>
      <c r="CY230" s="924"/>
      <c r="CZ230" s="925"/>
    </row>
    <row r="231" s="133" customFormat="true" ht="15" customHeight="true" x14ac:dyDescent="0.2">
      <c r="A231" s="1125" t="s">
        <v>202</v>
      </c>
      <c r="B231" s="306" t="s">
        <v>203</v>
      </c>
      <c r="C231" s="387">
        <v>66.035601699088147</v>
      </c>
      <c r="D231" s="388">
        <v>44.971689401605275</v>
      </c>
      <c r="E231" s="388">
        <v>73.261034548544046</v>
      </c>
      <c r="F231" s="388">
        <v>90.393086354497626</v>
      </c>
      <c r="G231" s="389">
        <v>86.498662696340631</v>
      </c>
      <c r="H231" s="390">
        <v>48.121764621302646</v>
      </c>
      <c r="I231" s="388">
        <v>72.989502479984395</v>
      </c>
      <c r="J231" s="388">
        <v>89.225586937539688</v>
      </c>
      <c r="K231" s="388">
        <v>94.574291662013934</v>
      </c>
      <c r="L231" s="391">
        <v>98.59397065595374</v>
      </c>
      <c r="M231" s="392">
        <v>33.964198828389378</v>
      </c>
      <c r="N231" s="388">
        <v>34.099127864750898</v>
      </c>
      <c r="O231" s="388">
        <v>44.08418284329742</v>
      </c>
      <c r="P231" s="388">
        <v>64.663568556766023</v>
      </c>
      <c r="Q231" s="391">
        <v>89.610859771854706</v>
      </c>
      <c r="R231" s="392">
        <v>89.119364875749866</v>
      </c>
      <c r="S231" s="388">
        <v>62.206095395028768</v>
      </c>
      <c r="T231" s="388">
        <v>72.632413344699003</v>
      </c>
      <c r="U231" s="388">
        <v>76.612711102395153</v>
      </c>
      <c r="V231" s="388">
        <v>52.217331372517741</v>
      </c>
      <c r="W231" s="388">
        <v>72.916494478686019</v>
      </c>
      <c r="X231" s="388">
        <v>56.118001693301053</v>
      </c>
      <c r="Y231" s="393">
        <v>86.255337304145456</v>
      </c>
      <c r="Z231" s="393">
        <v>96.140271935816941</v>
      </c>
      <c r="AA231" s="393">
        <v>52.867695907480098</v>
      </c>
      <c r="AB231" s="393">
        <v>83.569481700790504</v>
      </c>
      <c r="AC231" s="393">
        <v>91.254389473585036</v>
      </c>
      <c r="AD231" s="393">
        <v>77.189484601307385</v>
      </c>
      <c r="AE231" s="393">
        <v>78.259669906429593</v>
      </c>
      <c r="AF231" s="393">
        <v>53.295441554201908</v>
      </c>
      <c r="AG231" s="393">
        <v>70.072345460904216</v>
      </c>
      <c r="AH231" s="879"/>
      <c r="AI231" s="879"/>
      <c r="AJ231" s="879"/>
      <c r="AK231" s="879"/>
      <c r="AL231" s="879"/>
      <c r="AM231" s="879"/>
      <c r="AN231" s="879"/>
      <c r="AO231" s="879"/>
      <c r="AP231" s="879"/>
      <c r="AQ231" s="879"/>
      <c r="AR231" s="879"/>
      <c r="AS231" s="879"/>
      <c r="AT231" s="879"/>
      <c r="AU231" s="879"/>
      <c r="AV231" s="879"/>
      <c r="AW231" s="879"/>
      <c r="AX231" s="879"/>
      <c r="AY231" s="879"/>
      <c r="AZ231" s="242"/>
      <c r="BA231" s="1102" t="s">
        <v>202</v>
      </c>
      <c r="BB231" s="178" t="s">
        <v>203</v>
      </c>
      <c r="BC231" s="519">
        <v>5232.5637872571815</v>
      </c>
      <c r="BD231" s="449">
        <v>2592.9662604181171</v>
      </c>
      <c r="BE231" s="449">
        <v>4115.1868949029058</v>
      </c>
      <c r="BF231" s="449">
        <v>5636.5633672803224</v>
      </c>
      <c r="BG231" s="520">
        <v>5969.2199781055197</v>
      </c>
      <c r="BH231" s="528">
        <v>1685.922709702322</v>
      </c>
      <c r="BI231" s="449">
        <v>2555.6574236172823</v>
      </c>
      <c r="BJ231" s="449">
        <v>3592.0398779965444</v>
      </c>
      <c r="BK231" s="449">
        <v>4313.4696101040281</v>
      </c>
      <c r="BL231" s="520">
        <v>4804.5770489595352</v>
      </c>
      <c r="BM231" s="528">
        <v>788.64417395026635</v>
      </c>
      <c r="BN231" s="449">
        <v>686.4132048252975</v>
      </c>
      <c r="BO231" s="449">
        <v>1064.5420786020063</v>
      </c>
      <c r="BP231" s="449">
        <v>1634.03768441898</v>
      </c>
      <c r="BQ231" s="520">
        <v>2421.1964757877877</v>
      </c>
      <c r="BR231" s="528">
        <v>1176.5560397112395</v>
      </c>
      <c r="BS231" s="449">
        <v>1885.6490794195126</v>
      </c>
      <c r="BT231" s="449">
        <v>1063.413954617635</v>
      </c>
      <c r="BU231" s="449">
        <v>940.92196630208252</v>
      </c>
      <c r="BV231" s="449">
        <v>1151.3489111998731</v>
      </c>
      <c r="BW231" s="449">
        <v>988.65704602291521</v>
      </c>
      <c r="BX231" s="449">
        <v>1723.5651875791891</v>
      </c>
      <c r="BY231" s="450">
        <v>203.68436228626842</v>
      </c>
      <c r="BZ231" s="450">
        <v>4747.3203369853363</v>
      </c>
      <c r="CA231" s="450">
        <v>727.05983172306264</v>
      </c>
      <c r="CB231" s="450">
        <v>2121.6612415425193</v>
      </c>
      <c r="CC231" s="450">
        <v>1031.0872303752826</v>
      </c>
      <c r="CD231" s="450">
        <v>1219.3972751663305</v>
      </c>
      <c r="CE231" s="450">
        <v>1255.0492462609016</v>
      </c>
      <c r="CF231" s="450">
        <v>1426.2507400219436</v>
      </c>
      <c r="CG231" s="450">
        <v>1884.8778387499626</v>
      </c>
      <c r="CH231" s="926"/>
      <c r="CI231" s="926"/>
      <c r="CJ231" s="926"/>
      <c r="CK231" s="926"/>
      <c r="CL231" s="926"/>
      <c r="CM231" s="926"/>
      <c r="CN231" s="926"/>
      <c r="CO231" s="926"/>
      <c r="CP231" s="926"/>
      <c r="CQ231" s="926"/>
      <c r="CR231" s="926"/>
      <c r="CS231" s="926"/>
      <c r="CT231" s="926"/>
      <c r="CU231" s="926"/>
      <c r="CV231" s="926"/>
      <c r="CW231" s="926"/>
      <c r="CX231" s="926"/>
      <c r="CY231" s="926"/>
      <c r="CZ231" s="926"/>
    </row>
    <row r="232" s="133" customFormat="true" ht="15" customHeight="true" x14ac:dyDescent="0.2">
      <c r="A232" s="1125"/>
      <c r="B232" s="306" t="s">
        <v>204</v>
      </c>
      <c r="C232" s="387">
        <v>10.27207197667861</v>
      </c>
      <c r="D232" s="388">
        <v>15.877254343451956</v>
      </c>
      <c r="E232" s="388">
        <v>7.1146899782318531</v>
      </c>
      <c r="F232" s="388">
        <v>2.7633647880525589</v>
      </c>
      <c r="G232" s="389">
        <v>2.7078572184564322</v>
      </c>
      <c r="H232" s="390">
        <v>14.670896439387832</v>
      </c>
      <c r="I232" s="388">
        <v>8.4972065913724144</v>
      </c>
      <c r="J232" s="388">
        <v>3.2735306912161288</v>
      </c>
      <c r="K232" s="388">
        <v>1.006952644222384</v>
      </c>
      <c r="L232" s="391">
        <v>1.0703506546677648</v>
      </c>
      <c r="M232" s="392">
        <v>12.686639940705843</v>
      </c>
      <c r="N232" s="388">
        <v>18.161418028520327</v>
      </c>
      <c r="O232" s="388">
        <v>11.444130010740643</v>
      </c>
      <c r="P232" s="388">
        <v>14.322406085176176</v>
      </c>
      <c r="Q232" s="391">
        <v>5.4919247488852383</v>
      </c>
      <c r="R232" s="392">
        <v>9.623058526504348</v>
      </c>
      <c r="S232" s="388">
        <v>3.0818310714500807</v>
      </c>
      <c r="T232" s="388">
        <v>8.2110839677279372</v>
      </c>
      <c r="U232" s="388">
        <v>15.830599138899581</v>
      </c>
      <c r="V232" s="388">
        <v>14.916115633021116</v>
      </c>
      <c r="W232" s="388">
        <v>17.061132276564756</v>
      </c>
      <c r="X232" s="388">
        <v>3.5256528929477433</v>
      </c>
      <c r="Y232" s="393">
        <v>11.929267354891767</v>
      </c>
      <c r="Z232" s="393">
        <v>1.2322222470026356</v>
      </c>
      <c r="AA232" s="393">
        <v>16.773339725984787</v>
      </c>
      <c r="AB232" s="393">
        <v>11.72764741793133</v>
      </c>
      <c r="AC232" s="393">
        <v>7.029800003437928</v>
      </c>
      <c r="AD232" s="393">
        <v>10.10358293508634</v>
      </c>
      <c r="AE232" s="393">
        <v>4.5334281092225801</v>
      </c>
      <c r="AF232" s="393">
        <v>7.5767503306740398</v>
      </c>
      <c r="AG232" s="393">
        <v>5.6756682043546096</v>
      </c>
      <c r="AH232" s="879"/>
      <c r="AI232" s="879"/>
      <c r="AJ232" s="879"/>
      <c r="AK232" s="879"/>
      <c r="AL232" s="879"/>
      <c r="AM232" s="879"/>
      <c r="AN232" s="879"/>
      <c r="AO232" s="879"/>
      <c r="AP232" s="879"/>
      <c r="AQ232" s="879"/>
      <c r="AR232" s="879"/>
      <c r="AS232" s="879"/>
      <c r="AT232" s="879"/>
      <c r="AU232" s="879"/>
      <c r="AV232" s="879"/>
      <c r="AW232" s="879"/>
      <c r="AX232" s="879"/>
      <c r="AY232" s="879"/>
      <c r="AZ232" s="242"/>
      <c r="BA232" s="1102"/>
      <c r="BB232" s="178" t="s">
        <v>204</v>
      </c>
      <c r="BC232" s="519">
        <v>813.94384941312615</v>
      </c>
      <c r="BD232" s="449">
        <v>915.44670365837715</v>
      </c>
      <c r="BE232" s="449">
        <v>399.64326384602799</v>
      </c>
      <c r="BF232" s="449">
        <v>172.31274384951246</v>
      </c>
      <c r="BG232" s="520">
        <v>186.86757577988772</v>
      </c>
      <c r="BH232" s="528">
        <v>513.98774906740607</v>
      </c>
      <c r="BI232" s="449">
        <v>297.52153895288831</v>
      </c>
      <c r="BJ232" s="449">
        <v>131.78565911732585</v>
      </c>
      <c r="BK232" s="449">
        <v>45.926430463678656</v>
      </c>
      <c r="BL232" s="520">
        <v>52.159195491788559</v>
      </c>
      <c r="BM232" s="528">
        <v>294.5820900058863</v>
      </c>
      <c r="BN232" s="449">
        <v>365.58815235902932</v>
      </c>
      <c r="BO232" s="449">
        <v>276.35213275315863</v>
      </c>
      <c r="BP232" s="449">
        <v>361.92483336555352</v>
      </c>
      <c r="BQ232" s="520">
        <v>148.38635497021588</v>
      </c>
      <c r="BR232" s="528">
        <v>127.04385456111191</v>
      </c>
      <c r="BS232" s="449">
        <v>93.419332718168064</v>
      </c>
      <c r="BT232" s="449">
        <v>120.21879587533087</v>
      </c>
      <c r="BU232" s="449">
        <v>194.42411389939406</v>
      </c>
      <c r="BV232" s="449">
        <v>328.88799641815575</v>
      </c>
      <c r="BW232" s="449">
        <v>231.32775044863465</v>
      </c>
      <c r="BX232" s="449">
        <v>108.28419413405409</v>
      </c>
      <c r="BY232" s="450">
        <v>28.169911447401564</v>
      </c>
      <c r="BZ232" s="450">
        <v>60.846028569449686</v>
      </c>
      <c r="CA232" s="450">
        <v>230.67435319954609</v>
      </c>
      <c r="CB232" s="450">
        <v>297.74140600976995</v>
      </c>
      <c r="CC232" s="450">
        <v>79.430009421465769</v>
      </c>
      <c r="CD232" s="450">
        <v>159.61087917735165</v>
      </c>
      <c r="CE232" s="450">
        <v>72.702524023684077</v>
      </c>
      <c r="CF232" s="450">
        <v>202.7630403454902</v>
      </c>
      <c r="CG232" s="450">
        <v>152.66994629792362</v>
      </c>
      <c r="CH232" s="926"/>
      <c r="CI232" s="926"/>
      <c r="CJ232" s="926"/>
      <c r="CK232" s="926"/>
      <c r="CL232" s="926"/>
      <c r="CM232" s="926"/>
      <c r="CN232" s="926"/>
      <c r="CO232" s="926"/>
      <c r="CP232" s="926"/>
      <c r="CQ232" s="926"/>
      <c r="CR232" s="926"/>
      <c r="CS232" s="926"/>
      <c r="CT232" s="926"/>
      <c r="CU232" s="926"/>
      <c r="CV232" s="926"/>
      <c r="CW232" s="926"/>
      <c r="CX232" s="926"/>
      <c r="CY232" s="926"/>
      <c r="CZ232" s="926"/>
    </row>
    <row r="233" s="133" customFormat="true" ht="15" customHeight="true" x14ac:dyDescent="0.2">
      <c r="A233" s="1125"/>
      <c r="B233" s="306" t="s">
        <v>205</v>
      </c>
      <c r="C233" s="387">
        <v>22.386148451215472</v>
      </c>
      <c r="D233" s="388">
        <v>35.804562529713543</v>
      </c>
      <c r="E233" s="388">
        <v>17.901277707963111</v>
      </c>
      <c r="F233" s="388">
        <v>6.2638634858205799</v>
      </c>
      <c r="G233" s="389">
        <v>10.225263269094164</v>
      </c>
      <c r="H233" s="390">
        <v>34.313942847429871</v>
      </c>
      <c r="I233" s="388">
        <v>16.515911020484268</v>
      </c>
      <c r="J233" s="388">
        <v>6.5152585556881233</v>
      </c>
      <c r="K233" s="388">
        <v>3.9547957420699782</v>
      </c>
      <c r="L233" s="391">
        <v>1.8765527194293651E-2</v>
      </c>
      <c r="M233" s="392">
        <v>51.171051223984776</v>
      </c>
      <c r="N233" s="388">
        <v>43.54934240415011</v>
      </c>
      <c r="O233" s="388">
        <v>42.84808163309873</v>
      </c>
      <c r="P233" s="388">
        <v>19.669116816267902</v>
      </c>
      <c r="Q233" s="391">
        <v>4.420124614275732</v>
      </c>
      <c r="R233" s="392">
        <v>0.98339331288788912</v>
      </c>
      <c r="S233" s="388">
        <v>33.428131350425502</v>
      </c>
      <c r="T233" s="388">
        <v>17.725633766838882</v>
      </c>
      <c r="U233" s="388">
        <v>3.0337057697620766</v>
      </c>
      <c r="V233" s="388">
        <v>30.994699495276979</v>
      </c>
      <c r="W233" s="388">
        <v>9.5229885263337639</v>
      </c>
      <c r="X233" s="388">
        <v>39.251779717072225</v>
      </c>
      <c r="Y233" s="393">
        <v>1.8153953409628047</v>
      </c>
      <c r="Z233" s="393">
        <v>0.95318409286131778</v>
      </c>
      <c r="AA233" s="393">
        <v>27.326565770731388</v>
      </c>
      <c r="AB233" s="393">
        <v>3.2652882209011995</v>
      </c>
      <c r="AC233" s="393">
        <v>1.3002038953601212</v>
      </c>
      <c r="AD233" s="393">
        <v>9.7672251010960593</v>
      </c>
      <c r="AE233" s="393">
        <v>14.73153898909692</v>
      </c>
      <c r="AF233" s="393">
        <v>38.926168350051427</v>
      </c>
      <c r="AG233" s="393">
        <v>23.862363141824574</v>
      </c>
      <c r="AH233" s="879"/>
      <c r="AI233" s="879"/>
      <c r="AJ233" s="879"/>
      <c r="AK233" s="879"/>
      <c r="AL233" s="879"/>
      <c r="AM233" s="879"/>
      <c r="AN233" s="879"/>
      <c r="AO233" s="879"/>
      <c r="AP233" s="879"/>
      <c r="AQ233" s="879"/>
      <c r="AR233" s="879"/>
      <c r="AS233" s="879"/>
      <c r="AT233" s="879"/>
      <c r="AU233" s="879"/>
      <c r="AV233" s="879"/>
      <c r="AW233" s="879"/>
      <c r="AX233" s="879"/>
      <c r="AY233" s="879"/>
      <c r="AZ233" s="242"/>
      <c r="BA233" s="1102"/>
      <c r="BB233" s="178" t="s">
        <v>205</v>
      </c>
      <c r="BC233" s="519">
        <v>1773.8454213798889</v>
      </c>
      <c r="BD233" s="449">
        <v>2064.4103844865567</v>
      </c>
      <c r="BE233" s="449">
        <v>1005.5427674450078</v>
      </c>
      <c r="BF233" s="449">
        <v>390.5903082383731</v>
      </c>
      <c r="BG233" s="520">
        <v>705.63918429050614</v>
      </c>
      <c r="BH233" s="528">
        <v>1202.1723634029026</v>
      </c>
      <c r="BI233" s="449">
        <v>578.28878363539889</v>
      </c>
      <c r="BJ233" s="449">
        <v>262.29100139035995</v>
      </c>
      <c r="BK233" s="449">
        <v>180.37556451971204</v>
      </c>
      <c r="BL233" s="520">
        <v>0.914461814140202</v>
      </c>
      <c r="BM233" s="528">
        <v>1188.1849952242774</v>
      </c>
      <c r="BN233" s="449">
        <v>876.64540296257451</v>
      </c>
      <c r="BO233" s="449">
        <v>1034.6927842112079</v>
      </c>
      <c r="BP233" s="449">
        <v>497.03532938807894</v>
      </c>
      <c r="BQ233" s="520">
        <v>119.42737929168464</v>
      </c>
      <c r="BR233" s="528">
        <v>12.982782623092112</v>
      </c>
      <c r="BS233" s="449">
        <v>1013.3046401218388</v>
      </c>
      <c r="BT233" s="449">
        <v>259.52168507249172</v>
      </c>
      <c r="BU233" s="449">
        <v>37.258574419216259</v>
      </c>
      <c r="BV233" s="449">
        <v>683.4074545532211</v>
      </c>
      <c r="BW233" s="449">
        <v>129.11988944431926</v>
      </c>
      <c r="BX233" s="449">
        <v>1205.5490044106202</v>
      </c>
      <c r="BY233" s="450">
        <v>4.2868957896209006</v>
      </c>
      <c r="BZ233" s="450">
        <v>47.067374970110137</v>
      </c>
      <c r="CA233" s="450">
        <v>375.80696434372305</v>
      </c>
      <c r="CB233" s="450">
        <v>82.899107661761064</v>
      </c>
      <c r="CC233" s="450">
        <v>14.691059149303552</v>
      </c>
      <c r="CD233" s="450">
        <v>154.29728201619571</v>
      </c>
      <c r="CE233" s="450">
        <v>236.24948746442627</v>
      </c>
      <c r="CF233" s="450">
        <v>1041.7115384815202</v>
      </c>
      <c r="CG233" s="450">
        <v>641.87432531887555</v>
      </c>
      <c r="CH233" s="926"/>
      <c r="CI233" s="926"/>
      <c r="CJ233" s="926"/>
      <c r="CK233" s="926"/>
      <c r="CL233" s="926"/>
      <c r="CM233" s="926"/>
      <c r="CN233" s="926"/>
      <c r="CO233" s="926"/>
      <c r="CP233" s="926"/>
      <c r="CQ233" s="926"/>
      <c r="CR233" s="926"/>
      <c r="CS233" s="926"/>
      <c r="CT233" s="926"/>
      <c r="CU233" s="926"/>
      <c r="CV233" s="926"/>
      <c r="CW233" s="926"/>
      <c r="CX233" s="926"/>
      <c r="CY233" s="926"/>
      <c r="CZ233" s="926"/>
    </row>
    <row r="234" s="133" customFormat="true" ht="15" customHeight="true" x14ac:dyDescent="0.2">
      <c r="A234" s="1125"/>
      <c r="B234" s="306" t="s">
        <v>206</v>
      </c>
      <c r="C234" s="387">
        <v>1.2105245301479268</v>
      </c>
      <c r="D234" s="388">
        <v>3.073953434366075</v>
      </c>
      <c r="E234" s="388">
        <v>1.5488057037053971</v>
      </c>
      <c r="F234" s="388">
        <v>0.57255829924082635</v>
      </c>
      <c r="G234" s="389">
        <v>0.55304612458512337</v>
      </c>
      <c r="H234" s="390">
        <v>2.6523850080586948</v>
      </c>
      <c r="I234" s="388">
        <v>1.6883927775900291</v>
      </c>
      <c r="J234" s="388">
        <v>0.7507627141963602</v>
      </c>
      <c r="K234" s="388">
        <v>0.4639599516937416</v>
      </c>
      <c r="L234" s="391">
        <v>0.29542947781899687</v>
      </c>
      <c r="M234" s="392">
        <v>2.1781100069200643</v>
      </c>
      <c r="N234" s="388">
        <v>4.1901117025785943</v>
      </c>
      <c r="O234" s="388">
        <v>1.5326550302374899</v>
      </c>
      <c r="P234" s="388">
        <v>1.2416764927416015</v>
      </c>
      <c r="Q234" s="391">
        <v>0.47709086498423181</v>
      </c>
      <c r="R234" s="392">
        <v>7.6588074672059178E-2</v>
      </c>
      <c r="S234" s="388">
        <v>1.2742086952123552</v>
      </c>
      <c r="T234" s="388">
        <v>1.4308689207343148</v>
      </c>
      <c r="U234" s="388">
        <v>4.2733747504088209</v>
      </c>
      <c r="V234" s="388">
        <v>1.871853499184261</v>
      </c>
      <c r="W234" s="388">
        <v>0.42217113931782768</v>
      </c>
      <c r="X234" s="388">
        <v>0.68717667829178264</v>
      </c>
      <c r="Y234" s="393">
        <v>0</v>
      </c>
      <c r="Z234" s="393">
        <v>1.4459146081976852</v>
      </c>
      <c r="AA234" s="393">
        <v>2.8829004586456315</v>
      </c>
      <c r="AB234" s="393">
        <v>1.4187646599953803</v>
      </c>
      <c r="AC234" s="393">
        <v>0.39959293485082903</v>
      </c>
      <c r="AD234" s="393">
        <v>2.9397073625102212</v>
      </c>
      <c r="AE234" s="393">
        <v>2.4291763580662784</v>
      </c>
      <c r="AF234" s="393">
        <v>0.20163976507254952</v>
      </c>
      <c r="AG234" s="393">
        <v>0.38962319291654668</v>
      </c>
      <c r="AH234" s="879"/>
      <c r="AI234" s="879"/>
      <c r="AJ234" s="879"/>
      <c r="AK234" s="879"/>
      <c r="AL234" s="879"/>
      <c r="AM234" s="879"/>
      <c r="AN234" s="879"/>
      <c r="AO234" s="879"/>
      <c r="AP234" s="879"/>
      <c r="AQ234" s="879"/>
      <c r="AR234" s="879"/>
      <c r="AS234" s="879"/>
      <c r="AT234" s="879"/>
      <c r="AU234" s="879"/>
      <c r="AV234" s="879"/>
      <c r="AW234" s="879"/>
      <c r="AX234" s="879"/>
      <c r="AY234" s="879"/>
      <c r="AZ234" s="242"/>
      <c r="BA234" s="1102"/>
      <c r="BB234" s="178" t="s">
        <v>206</v>
      </c>
      <c r="BC234" s="519">
        <v>95.920180282479663</v>
      </c>
      <c r="BD234" s="449">
        <v>177.23722740829734</v>
      </c>
      <c r="BE234" s="449">
        <v>86.998838794940127</v>
      </c>
      <c r="BF234" s="449">
        <v>35.702521788853495</v>
      </c>
      <c r="BG234" s="520">
        <v>38.165375888834568</v>
      </c>
      <c r="BH234" s="528">
        <v>92.925023742387481</v>
      </c>
      <c r="BI234" s="449">
        <v>59.117453735392054</v>
      </c>
      <c r="BJ234" s="449">
        <v>30.224173366257141</v>
      </c>
      <c r="BK234" s="449">
        <v>21.160900248540869</v>
      </c>
      <c r="BL234" s="520">
        <v>14.396556698870908</v>
      </c>
      <c r="BM234" s="528">
        <v>50.575424312511046</v>
      </c>
      <c r="BN234" s="449">
        <v>84.34667343255137</v>
      </c>
      <c r="BO234" s="449">
        <v>37.010457412094325</v>
      </c>
      <c r="BP234" s="449">
        <v>31.376959643293144</v>
      </c>
      <c r="BQ234" s="520">
        <v>12.890521571506859</v>
      </c>
      <c r="BR234" s="528">
        <v>1.0111176392571708</v>
      </c>
      <c r="BS234" s="449">
        <v>38.625000297117666</v>
      </c>
      <c r="BT234" s="449">
        <v>20.94940684837643</v>
      </c>
      <c r="BU234" s="449">
        <v>52.483616818184004</v>
      </c>
      <c r="BV234" s="449">
        <v>41.272819417687472</v>
      </c>
      <c r="BW234" s="449">
        <v>5.7241159836077387</v>
      </c>
      <c r="BX234" s="449">
        <v>21.105416527356574</v>
      </c>
      <c r="BY234" s="450">
        <v>0</v>
      </c>
      <c r="BZ234" s="450">
        <v>71.397965564561687</v>
      </c>
      <c r="CA234" s="450">
        <v>39.646916446015766</v>
      </c>
      <c r="CB234" s="450">
        <v>36.019584287477699</v>
      </c>
      <c r="CC234" s="450">
        <v>4.5150175772326673</v>
      </c>
      <c r="CD234" s="450">
        <v>46.439889657854373</v>
      </c>
      <c r="CE234" s="450">
        <v>38.956667730276344</v>
      </c>
      <c r="CF234" s="450">
        <v>5.3961249924178674</v>
      </c>
      <c r="CG234" s="450">
        <v>10.480484375981719</v>
      </c>
      <c r="CH234" s="926"/>
      <c r="CI234" s="926"/>
      <c r="CJ234" s="926"/>
      <c r="CK234" s="926"/>
      <c r="CL234" s="926"/>
      <c r="CM234" s="926"/>
      <c r="CN234" s="926"/>
      <c r="CO234" s="926"/>
      <c r="CP234" s="926"/>
      <c r="CQ234" s="926"/>
      <c r="CR234" s="926"/>
      <c r="CS234" s="926"/>
      <c r="CT234" s="926"/>
      <c r="CU234" s="926"/>
      <c r="CV234" s="926"/>
      <c r="CW234" s="926"/>
      <c r="CX234" s="926"/>
      <c r="CY234" s="926"/>
      <c r="CZ234" s="926"/>
    </row>
    <row r="235" s="133" customFormat="true" ht="15" customHeight="true" x14ac:dyDescent="0.2">
      <c r="A235" s="1125"/>
      <c r="B235" s="306" t="s">
        <v>207</v>
      </c>
      <c r="C235" s="387">
        <v>9.5653342869937874E-2</v>
      </c>
      <c r="D235" s="388">
        <v>9.8325035339287548E-2</v>
      </c>
      <c r="E235" s="388">
        <v>1.709917711655181E-2</v>
      </c>
      <c r="F235" s="388">
        <v>7.1270723884554257E-3</v>
      </c>
      <c r="G235" s="389">
        <v>1.5170691523741297E-2</v>
      </c>
      <c r="H235" s="390">
        <v>0.2410110838211138</v>
      </c>
      <c r="I235" s="388">
        <v>8.4616850214465165E-3</v>
      </c>
      <c r="J235" s="388">
        <v>2.7538069164389861E-2</v>
      </c>
      <c r="K235" s="388">
        <v>0</v>
      </c>
      <c r="L235" s="391">
        <v>2.14836843652309E-2</v>
      </c>
      <c r="M235" s="392">
        <v>0</v>
      </c>
      <c r="N235" s="388">
        <v>0</v>
      </c>
      <c r="O235" s="388">
        <v>9.095048262573982E-2</v>
      </c>
      <c r="P235" s="388">
        <v>0.10323204904824708</v>
      </c>
      <c r="Q235" s="391">
        <v>0</v>
      </c>
      <c r="R235" s="392">
        <v>0.19759521018580412</v>
      </c>
      <c r="S235" s="388">
        <v>9.7334878831841672E-3</v>
      </c>
      <c r="T235" s="388">
        <v>0</v>
      </c>
      <c r="U235" s="388">
        <v>0.2496092385344103</v>
      </c>
      <c r="V235" s="388">
        <v>0</v>
      </c>
      <c r="W235" s="388">
        <v>7.7213579097451954E-2</v>
      </c>
      <c r="X235" s="388">
        <v>9.033587344506934E-2</v>
      </c>
      <c r="Y235" s="393">
        <v>0</v>
      </c>
      <c r="Z235" s="393">
        <v>5.938011107069234E-2</v>
      </c>
      <c r="AA235" s="393">
        <v>0.14949813715802818</v>
      </c>
      <c r="AB235" s="393">
        <v>0</v>
      </c>
      <c r="AC235" s="393">
        <v>1.6013692766006102E-2</v>
      </c>
      <c r="AD235" s="393">
        <v>0</v>
      </c>
      <c r="AE235" s="393">
        <v>4.6186637184677679E-2</v>
      </c>
      <c r="AF235" s="393">
        <v>0</v>
      </c>
      <c r="AG235" s="393">
        <v>0</v>
      </c>
      <c r="AH235" s="879"/>
      <c r="AI235" s="879"/>
      <c r="AJ235" s="879"/>
      <c r="AK235" s="879"/>
      <c r="AL235" s="879"/>
      <c r="AM235" s="879"/>
      <c r="AN235" s="879"/>
      <c r="AO235" s="879"/>
      <c r="AP235" s="879"/>
      <c r="AQ235" s="879"/>
      <c r="AR235" s="879"/>
      <c r="AS235" s="879"/>
      <c r="AT235" s="879"/>
      <c r="AU235" s="879"/>
      <c r="AV235" s="879"/>
      <c r="AW235" s="879"/>
      <c r="AX235" s="879"/>
      <c r="AY235" s="879"/>
      <c r="AZ235" s="242"/>
      <c r="BA235" s="1102"/>
      <c r="BB235" s="178" t="s">
        <v>207</v>
      </c>
      <c r="BC235" s="519">
        <v>7.5794299613119627</v>
      </c>
      <c r="BD235" s="449">
        <v>5.6691999473804735</v>
      </c>
      <c r="BE235" s="449">
        <v>0.96048752269573412</v>
      </c>
      <c r="BF235" s="449">
        <v>0.44441667787709194</v>
      </c>
      <c r="BG235" s="520">
        <v>1.0469201731256788</v>
      </c>
      <c r="BH235" s="528">
        <v>8.4437065577622725</v>
      </c>
      <c r="BI235" s="449">
        <v>0.29627778525139464</v>
      </c>
      <c r="BJ235" s="449">
        <v>1.1086264153214314</v>
      </c>
      <c r="BK235" s="449">
        <v>0</v>
      </c>
      <c r="BL235" s="520">
        <v>1.0469201731256788</v>
      </c>
      <c r="BM235" s="528">
        <v>0</v>
      </c>
      <c r="BN235" s="449">
        <v>0</v>
      </c>
      <c r="BO235" s="449">
        <v>2.1962665423202097</v>
      </c>
      <c r="BP235" s="449">
        <v>2.608656808609954</v>
      </c>
      <c r="BQ235" s="520">
        <v>0</v>
      </c>
      <c r="BR235" s="528">
        <v>2.608656808609954</v>
      </c>
      <c r="BS235" s="449">
        <v>0.29505054689437987</v>
      </c>
      <c r="BT235" s="449">
        <v>0</v>
      </c>
      <c r="BU235" s="449">
        <v>3.0655854903119377</v>
      </c>
      <c r="BV235" s="449">
        <v>0</v>
      </c>
      <c r="BW235" s="449">
        <v>1.0469201731256788</v>
      </c>
      <c r="BX235" s="449">
        <v>2.7745066103817995</v>
      </c>
      <c r="BY235" s="450">
        <v>0</v>
      </c>
      <c r="BZ235" s="450">
        <v>2.932136587740664</v>
      </c>
      <c r="CA235" s="450">
        <v>2.055964206105084</v>
      </c>
      <c r="CB235" s="450">
        <v>0</v>
      </c>
      <c r="CC235" s="450">
        <v>0.18093939609295659</v>
      </c>
      <c r="CD235" s="450">
        <v>0</v>
      </c>
      <c r="CE235" s="450">
        <v>0.74069446312848664</v>
      </c>
      <c r="CF235" s="450">
        <v>0</v>
      </c>
      <c r="CG235" s="450">
        <v>0</v>
      </c>
      <c r="CH235" s="926"/>
      <c r="CI235" s="926"/>
      <c r="CJ235" s="926"/>
      <c r="CK235" s="926"/>
      <c r="CL235" s="926"/>
      <c r="CM235" s="926"/>
      <c r="CN235" s="926"/>
      <c r="CO235" s="926"/>
      <c r="CP235" s="926"/>
      <c r="CQ235" s="926"/>
      <c r="CR235" s="926"/>
      <c r="CS235" s="926"/>
      <c r="CT235" s="926"/>
      <c r="CU235" s="926"/>
      <c r="CV235" s="926"/>
      <c r="CW235" s="926"/>
      <c r="CX235" s="926"/>
      <c r="CY235" s="926"/>
      <c r="CZ235" s="926"/>
    </row>
    <row r="236" s="133" customFormat="true" ht="15" customHeight="true" x14ac:dyDescent="0.2">
      <c r="A236" s="1126"/>
      <c r="B236" s="306" t="s">
        <v>208</v>
      </c>
      <c r="C236" s="387">
        <v>0</v>
      </c>
      <c r="D236" s="388">
        <v>0.1742152555239268</v>
      </c>
      <c r="E236" s="388">
        <v>0.15709288443916697</v>
      </c>
      <c r="F236" s="388">
        <v>0</v>
      </c>
      <c r="G236" s="389">
        <v>0</v>
      </c>
      <c r="H236" s="390">
        <v>0</v>
      </c>
      <c r="I236" s="388">
        <v>0.3005254455473112</v>
      </c>
      <c r="J236" s="388">
        <v>0.20732303219529064</v>
      </c>
      <c r="K236" s="388">
        <v>0</v>
      </c>
      <c r="L236" s="391">
        <v>0</v>
      </c>
      <c r="M236" s="392">
        <v>0</v>
      </c>
      <c r="N236" s="388">
        <v>0</v>
      </c>
      <c r="O236" s="388">
        <v>0</v>
      </c>
      <c r="P236" s="388">
        <v>0</v>
      </c>
      <c r="Q236" s="391">
        <v>0</v>
      </c>
      <c r="R236" s="392">
        <v>0</v>
      </c>
      <c r="S236" s="388">
        <v>0</v>
      </c>
      <c r="T236" s="388">
        <v>0</v>
      </c>
      <c r="U236" s="388">
        <v>0</v>
      </c>
      <c r="V236" s="388">
        <v>0</v>
      </c>
      <c r="W236" s="388">
        <v>0</v>
      </c>
      <c r="X236" s="388">
        <v>0.32705314494217691</v>
      </c>
      <c r="Y236" s="393">
        <v>0</v>
      </c>
      <c r="Z236" s="393">
        <v>0.16902700505075263</v>
      </c>
      <c r="AA236" s="393">
        <v>0</v>
      </c>
      <c r="AB236" s="393">
        <v>1.8818000381544936E-2</v>
      </c>
      <c r="AC236" s="393">
        <v>0</v>
      </c>
      <c r="AD236" s="393">
        <v>0</v>
      </c>
      <c r="AE236" s="393">
        <v>0</v>
      </c>
      <c r="AF236" s="393">
        <v>0</v>
      </c>
      <c r="AG236" s="393">
        <v>0</v>
      </c>
      <c r="AH236" s="879"/>
      <c r="AI236" s="879"/>
      <c r="AJ236" s="879"/>
      <c r="AK236" s="879"/>
      <c r="AL236" s="879"/>
      <c r="AM236" s="879"/>
      <c r="AN236" s="879"/>
      <c r="AO236" s="879"/>
      <c r="AP236" s="879"/>
      <c r="AQ236" s="879"/>
      <c r="AR236" s="879"/>
      <c r="AS236" s="879"/>
      <c r="AT236" s="879"/>
      <c r="AU236" s="879"/>
      <c r="AV236" s="879"/>
      <c r="AW236" s="879"/>
      <c r="AX236" s="879"/>
      <c r="AY236" s="879"/>
      <c r="AZ236" s="242"/>
      <c r="BA236" s="1103"/>
      <c r="BB236" s="178" t="s">
        <v>208</v>
      </c>
      <c r="BC236" s="519">
        <v>0</v>
      </c>
      <c r="BD236" s="449">
        <v>10.044859013180378</v>
      </c>
      <c r="BE236" s="449">
        <v>8.8241530209104049</v>
      </c>
      <c r="BF236" s="449">
        <v>0</v>
      </c>
      <c r="BG236" s="520">
        <v>0</v>
      </c>
      <c r="BH236" s="528">
        <v>0</v>
      </c>
      <c r="BI236" s="449">
        <v>10.522610235759501</v>
      </c>
      <c r="BJ236" s="449">
        <v>8.3464017983312822</v>
      </c>
      <c r="BK236" s="449">
        <v>0</v>
      </c>
      <c r="BL236" s="520">
        <v>0</v>
      </c>
      <c r="BM236" s="528">
        <v>0</v>
      </c>
      <c r="BN236" s="449">
        <v>0</v>
      </c>
      <c r="BO236" s="449">
        <v>0</v>
      </c>
      <c r="BP236" s="449">
        <v>0</v>
      </c>
      <c r="BQ236" s="520">
        <v>0</v>
      </c>
      <c r="BR236" s="528">
        <v>0</v>
      </c>
      <c r="BS236" s="449">
        <v>0</v>
      </c>
      <c r="BT236" s="449">
        <v>0</v>
      </c>
      <c r="BU236" s="449">
        <v>0</v>
      </c>
      <c r="BV236" s="449">
        <v>0</v>
      </c>
      <c r="BW236" s="449">
        <v>0</v>
      </c>
      <c r="BX236" s="449">
        <v>10.044859013180378</v>
      </c>
      <c r="BY236" s="450">
        <v>0</v>
      </c>
      <c r="BZ236" s="450">
        <v>8.3464017983312822</v>
      </c>
      <c r="CA236" s="450">
        <v>0</v>
      </c>
      <c r="CB236" s="450">
        <v>0.47775122257912211</v>
      </c>
      <c r="CC236" s="450">
        <v>0</v>
      </c>
      <c r="CD236" s="450">
        <v>0</v>
      </c>
      <c r="CE236" s="450">
        <v>0</v>
      </c>
      <c r="CF236" s="450">
        <v>0</v>
      </c>
      <c r="CG236" s="450">
        <v>0</v>
      </c>
      <c r="CH236" s="926"/>
      <c r="CI236" s="926"/>
      <c r="CJ236" s="926"/>
      <c r="CK236" s="926"/>
      <c r="CL236" s="926"/>
      <c r="CM236" s="926"/>
      <c r="CN236" s="926"/>
      <c r="CO236" s="926"/>
      <c r="CP236" s="926"/>
      <c r="CQ236" s="926"/>
      <c r="CR236" s="926"/>
      <c r="CS236" s="926"/>
      <c r="CT236" s="926"/>
      <c r="CU236" s="926"/>
      <c r="CV236" s="926"/>
      <c r="CW236" s="926"/>
      <c r="CX236" s="926"/>
      <c r="CY236" s="926"/>
      <c r="CZ236" s="926"/>
    </row>
    <row r="237" s="133" customFormat="true" ht="15" customHeight="true" x14ac:dyDescent="0.2">
      <c r="A237" s="788"/>
      <c r="B237" s="306"/>
      <c r="C237" s="387"/>
      <c r="D237" s="388"/>
      <c r="E237" s="388"/>
      <c r="F237" s="388"/>
      <c r="G237" s="389"/>
      <c r="H237" s="390"/>
      <c r="I237" s="388"/>
      <c r="J237" s="388"/>
      <c r="K237" s="388"/>
      <c r="L237" s="391"/>
      <c r="M237" s="392"/>
      <c r="N237" s="388"/>
      <c r="O237" s="388"/>
      <c r="P237" s="388"/>
      <c r="Q237" s="391"/>
      <c r="R237" s="392"/>
      <c r="S237" s="388"/>
      <c r="T237" s="388"/>
      <c r="U237" s="388"/>
      <c r="V237" s="388"/>
      <c r="W237" s="388"/>
      <c r="X237" s="388"/>
      <c r="Y237" s="393"/>
      <c r="Z237" s="393"/>
      <c r="AA237" s="393"/>
      <c r="AB237" s="393"/>
      <c r="AC237" s="393"/>
      <c r="AD237" s="393"/>
      <c r="AE237" s="393"/>
      <c r="AF237" s="393"/>
      <c r="AG237" s="393"/>
      <c r="AH237" s="879"/>
      <c r="AI237" s="879"/>
      <c r="AJ237" s="879"/>
      <c r="AK237" s="879"/>
      <c r="AL237" s="879"/>
      <c r="AM237" s="879"/>
      <c r="AN237" s="879"/>
      <c r="AO237" s="879"/>
      <c r="AP237" s="879"/>
      <c r="AQ237" s="879"/>
      <c r="AR237" s="879"/>
      <c r="AS237" s="879"/>
      <c r="AT237" s="879"/>
      <c r="AU237" s="879"/>
      <c r="AV237" s="879"/>
      <c r="AW237" s="879"/>
      <c r="AX237" s="879"/>
      <c r="AY237" s="879"/>
      <c r="AZ237" s="242"/>
      <c r="BA237" s="789"/>
      <c r="BB237" s="178"/>
      <c r="BC237" s="519"/>
      <c r="BD237" s="449"/>
      <c r="BE237" s="449"/>
      <c r="BF237" s="449"/>
      <c r="BG237" s="520"/>
      <c r="BH237" s="528"/>
      <c r="BI237" s="449"/>
      <c r="BJ237" s="449"/>
      <c r="BK237" s="449"/>
      <c r="BL237" s="520"/>
      <c r="BM237" s="528"/>
      <c r="BN237" s="449"/>
      <c r="BO237" s="449"/>
      <c r="BP237" s="449"/>
      <c r="BQ237" s="520"/>
      <c r="BR237" s="528"/>
      <c r="BS237" s="449"/>
      <c r="BT237" s="449"/>
      <c r="BU237" s="449"/>
      <c r="BV237" s="449"/>
      <c r="BW237" s="449"/>
      <c r="BX237" s="449"/>
      <c r="BY237" s="450"/>
      <c r="BZ237" s="450"/>
      <c r="CA237" s="450"/>
      <c r="CB237" s="450"/>
      <c r="CC237" s="450"/>
      <c r="CD237" s="450"/>
      <c r="CE237" s="450"/>
      <c r="CF237" s="450"/>
      <c r="CG237" s="450"/>
      <c r="CH237" s="926"/>
      <c r="CI237" s="926"/>
      <c r="CJ237" s="926"/>
      <c r="CK237" s="926"/>
      <c r="CL237" s="926"/>
      <c r="CM237" s="926"/>
      <c r="CN237" s="926"/>
      <c r="CO237" s="926"/>
      <c r="CP237" s="926"/>
      <c r="CQ237" s="926"/>
      <c r="CR237" s="926"/>
      <c r="CS237" s="926"/>
      <c r="CT237" s="926"/>
      <c r="CU237" s="926"/>
      <c r="CV237" s="926"/>
      <c r="CW237" s="926"/>
      <c r="CX237" s="926"/>
      <c r="CY237" s="926"/>
      <c r="CZ237" s="926"/>
    </row>
    <row r="238" s="133" customFormat="true" ht="15" customHeight="true" x14ac:dyDescent="0.2">
      <c r="A238" s="788"/>
      <c r="B238" s="306"/>
      <c r="C238" s="387"/>
      <c r="D238" s="388"/>
      <c r="E238" s="388"/>
      <c r="F238" s="388"/>
      <c r="G238" s="389"/>
      <c r="H238" s="390"/>
      <c r="I238" s="388"/>
      <c r="J238" s="388"/>
      <c r="K238" s="388"/>
      <c r="L238" s="391"/>
      <c r="M238" s="392"/>
      <c r="N238" s="388"/>
      <c r="O238" s="388"/>
      <c r="P238" s="388"/>
      <c r="Q238" s="391"/>
      <c r="R238" s="392"/>
      <c r="S238" s="388"/>
      <c r="T238" s="388"/>
      <c r="U238" s="388"/>
      <c r="V238" s="388"/>
      <c r="W238" s="388"/>
      <c r="X238" s="388"/>
      <c r="Y238" s="393"/>
      <c r="Z238" s="393"/>
      <c r="AA238" s="393"/>
      <c r="AB238" s="393"/>
      <c r="AC238" s="393"/>
      <c r="AD238" s="393"/>
      <c r="AE238" s="393"/>
      <c r="AF238" s="393"/>
      <c r="AG238" s="393"/>
      <c r="AH238" s="879"/>
      <c r="AI238" s="879"/>
      <c r="AJ238" s="879"/>
      <c r="AK238" s="879"/>
      <c r="AL238" s="879"/>
      <c r="AM238" s="879"/>
      <c r="AN238" s="879"/>
      <c r="AO238" s="879"/>
      <c r="AP238" s="879"/>
      <c r="AQ238" s="879"/>
      <c r="AR238" s="879"/>
      <c r="AS238" s="879"/>
      <c r="AT238" s="879"/>
      <c r="AU238" s="879"/>
      <c r="AV238" s="879"/>
      <c r="AW238" s="879"/>
      <c r="AX238" s="879"/>
      <c r="AY238" s="879"/>
      <c r="AZ238" s="242"/>
      <c r="BA238" s="789"/>
      <c r="BB238" s="178"/>
      <c r="BC238" s="519"/>
      <c r="BD238" s="449"/>
      <c r="BE238" s="449"/>
      <c r="BF238" s="449"/>
      <c r="BG238" s="520"/>
      <c r="BH238" s="528"/>
      <c r="BI238" s="449"/>
      <c r="BJ238" s="449"/>
      <c r="BK238" s="449"/>
      <c r="BL238" s="520"/>
      <c r="BM238" s="528"/>
      <c r="BN238" s="449"/>
      <c r="BO238" s="449"/>
      <c r="BP238" s="449"/>
      <c r="BQ238" s="520"/>
      <c r="BR238" s="528"/>
      <c r="BS238" s="449"/>
      <c r="BT238" s="449"/>
      <c r="BU238" s="449"/>
      <c r="BV238" s="449"/>
      <c r="BW238" s="449"/>
      <c r="BX238" s="449"/>
      <c r="BY238" s="450"/>
      <c r="BZ238" s="450"/>
      <c r="CA238" s="450"/>
      <c r="CB238" s="450"/>
      <c r="CC238" s="450"/>
      <c r="CD238" s="450"/>
      <c r="CE238" s="450"/>
      <c r="CF238" s="450"/>
      <c r="CG238" s="450"/>
      <c r="CH238" s="926"/>
      <c r="CI238" s="926"/>
      <c r="CJ238" s="926"/>
      <c r="CK238" s="926"/>
      <c r="CL238" s="926"/>
      <c r="CM238" s="926"/>
      <c r="CN238" s="926"/>
      <c r="CO238" s="926"/>
      <c r="CP238" s="926"/>
      <c r="CQ238" s="926"/>
      <c r="CR238" s="926"/>
      <c r="CS238" s="926"/>
      <c r="CT238" s="926"/>
      <c r="CU238" s="926"/>
      <c r="CV238" s="926"/>
      <c r="CW238" s="926"/>
      <c r="CX238" s="926"/>
      <c r="CY238" s="926"/>
      <c r="CZ238" s="926"/>
    </row>
    <row r="239" s="133" customFormat="true" ht="15" customHeight="true" x14ac:dyDescent="0.2">
      <c r="A239" s="788"/>
      <c r="B239" s="306"/>
      <c r="C239" s="387"/>
      <c r="D239" s="388"/>
      <c r="E239" s="388"/>
      <c r="F239" s="388"/>
      <c r="G239" s="389"/>
      <c r="H239" s="390"/>
      <c r="I239" s="388"/>
      <c r="J239" s="388"/>
      <c r="K239" s="388"/>
      <c r="L239" s="391"/>
      <c r="M239" s="392"/>
      <c r="N239" s="388"/>
      <c r="O239" s="388"/>
      <c r="P239" s="388"/>
      <c r="Q239" s="391"/>
      <c r="R239" s="392"/>
      <c r="S239" s="388"/>
      <c r="T239" s="388"/>
      <c r="U239" s="388"/>
      <c r="V239" s="388"/>
      <c r="W239" s="388"/>
      <c r="X239" s="388"/>
      <c r="Y239" s="393"/>
      <c r="Z239" s="393"/>
      <c r="AA239" s="393"/>
      <c r="AB239" s="393"/>
      <c r="AC239" s="393"/>
      <c r="AD239" s="393"/>
      <c r="AE239" s="393"/>
      <c r="AF239" s="393"/>
      <c r="AG239" s="393"/>
      <c r="AH239" s="879"/>
      <c r="AI239" s="879"/>
      <c r="AJ239" s="879"/>
      <c r="AK239" s="879"/>
      <c r="AL239" s="879"/>
      <c r="AM239" s="879"/>
      <c r="AN239" s="879"/>
      <c r="AO239" s="879"/>
      <c r="AP239" s="879"/>
      <c r="AQ239" s="879"/>
      <c r="AR239" s="879"/>
      <c r="AS239" s="879"/>
      <c r="AT239" s="879"/>
      <c r="AU239" s="879"/>
      <c r="AV239" s="879"/>
      <c r="AW239" s="879"/>
      <c r="AX239" s="879"/>
      <c r="AY239" s="879"/>
      <c r="AZ239" s="242"/>
      <c r="BA239" s="789"/>
      <c r="BB239" s="178"/>
      <c r="BC239" s="519"/>
      <c r="BD239" s="449"/>
      <c r="BE239" s="449"/>
      <c r="BF239" s="449"/>
      <c r="BG239" s="520"/>
      <c r="BH239" s="528"/>
      <c r="BI239" s="449"/>
      <c r="BJ239" s="449"/>
      <c r="BK239" s="449"/>
      <c r="BL239" s="520"/>
      <c r="BM239" s="528"/>
      <c r="BN239" s="449"/>
      <c r="BO239" s="449"/>
      <c r="BP239" s="449"/>
      <c r="BQ239" s="520"/>
      <c r="BR239" s="528"/>
      <c r="BS239" s="449"/>
      <c r="BT239" s="449"/>
      <c r="BU239" s="449"/>
      <c r="BV239" s="449"/>
      <c r="BW239" s="449"/>
      <c r="BX239" s="449"/>
      <c r="BY239" s="450"/>
      <c r="BZ239" s="450"/>
      <c r="CA239" s="450"/>
      <c r="CB239" s="450"/>
      <c r="CC239" s="450"/>
      <c r="CD239" s="450"/>
      <c r="CE239" s="450"/>
      <c r="CF239" s="450"/>
      <c r="CG239" s="450"/>
      <c r="CH239" s="926"/>
      <c r="CI239" s="926"/>
      <c r="CJ239" s="926"/>
      <c r="CK239" s="926"/>
      <c r="CL239" s="926"/>
      <c r="CM239" s="926"/>
      <c r="CN239" s="926"/>
      <c r="CO239" s="926"/>
      <c r="CP239" s="926"/>
      <c r="CQ239" s="926"/>
      <c r="CR239" s="926"/>
      <c r="CS239" s="926"/>
      <c r="CT239" s="926"/>
      <c r="CU239" s="926"/>
      <c r="CV239" s="926"/>
      <c r="CW239" s="926"/>
      <c r="CX239" s="926"/>
      <c r="CY239" s="926"/>
      <c r="CZ239" s="926"/>
    </row>
    <row r="240" s="133" customFormat="true" ht="15" customHeight="true" x14ac:dyDescent="0.2">
      <c r="A240" s="788"/>
      <c r="B240" s="306"/>
      <c r="C240" s="387"/>
      <c r="D240" s="388"/>
      <c r="E240" s="388"/>
      <c r="F240" s="388"/>
      <c r="G240" s="389"/>
      <c r="H240" s="390"/>
      <c r="I240" s="388"/>
      <c r="J240" s="388"/>
      <c r="K240" s="388"/>
      <c r="L240" s="391"/>
      <c r="M240" s="392"/>
      <c r="N240" s="388"/>
      <c r="O240" s="388"/>
      <c r="P240" s="388"/>
      <c r="Q240" s="391"/>
      <c r="R240" s="392"/>
      <c r="S240" s="388"/>
      <c r="T240" s="388"/>
      <c r="U240" s="388"/>
      <c r="V240" s="388"/>
      <c r="W240" s="388"/>
      <c r="X240" s="388"/>
      <c r="Y240" s="393"/>
      <c r="Z240" s="393"/>
      <c r="AA240" s="393"/>
      <c r="AB240" s="393"/>
      <c r="AC240" s="393"/>
      <c r="AD240" s="393"/>
      <c r="AE240" s="393"/>
      <c r="AF240" s="393"/>
      <c r="AG240" s="393"/>
      <c r="AH240" s="879"/>
      <c r="AI240" s="879"/>
      <c r="AJ240" s="879"/>
      <c r="AK240" s="879"/>
      <c r="AL240" s="879"/>
      <c r="AM240" s="879"/>
      <c r="AN240" s="879"/>
      <c r="AO240" s="879"/>
      <c r="AP240" s="879"/>
      <c r="AQ240" s="879"/>
      <c r="AR240" s="879"/>
      <c r="AS240" s="879"/>
      <c r="AT240" s="879"/>
      <c r="AU240" s="879"/>
      <c r="AV240" s="879"/>
      <c r="AW240" s="879"/>
      <c r="AX240" s="879"/>
      <c r="AY240" s="879"/>
      <c r="AZ240" s="242"/>
      <c r="BA240" s="789"/>
      <c r="BB240" s="178"/>
      <c r="BC240" s="519"/>
      <c r="BD240" s="449"/>
      <c r="BE240" s="449"/>
      <c r="BF240" s="449"/>
      <c r="BG240" s="520"/>
      <c r="BH240" s="528"/>
      <c r="BI240" s="449"/>
      <c r="BJ240" s="449"/>
      <c r="BK240" s="449"/>
      <c r="BL240" s="520"/>
      <c r="BM240" s="528"/>
      <c r="BN240" s="449"/>
      <c r="BO240" s="449"/>
      <c r="BP240" s="449"/>
      <c r="BQ240" s="520"/>
      <c r="BR240" s="528"/>
      <c r="BS240" s="449"/>
      <c r="BT240" s="449"/>
      <c r="BU240" s="449"/>
      <c r="BV240" s="449"/>
      <c r="BW240" s="449"/>
      <c r="BX240" s="449"/>
      <c r="BY240" s="450"/>
      <c r="BZ240" s="450"/>
      <c r="CA240" s="450"/>
      <c r="CB240" s="450"/>
      <c r="CC240" s="450"/>
      <c r="CD240" s="450"/>
      <c r="CE240" s="450"/>
      <c r="CF240" s="450"/>
      <c r="CG240" s="450"/>
      <c r="CH240" s="926"/>
      <c r="CI240" s="926"/>
      <c r="CJ240" s="926"/>
      <c r="CK240" s="926"/>
      <c r="CL240" s="926"/>
      <c r="CM240" s="926"/>
      <c r="CN240" s="926"/>
      <c r="CO240" s="926"/>
      <c r="CP240" s="926"/>
      <c r="CQ240" s="926"/>
      <c r="CR240" s="926"/>
      <c r="CS240" s="926"/>
      <c r="CT240" s="926"/>
      <c r="CU240" s="926"/>
      <c r="CV240" s="926"/>
      <c r="CW240" s="926"/>
      <c r="CX240" s="926"/>
      <c r="CY240" s="926"/>
      <c r="CZ240" s="926"/>
    </row>
    <row r="241" s="133" customFormat="true" ht="15" customHeight="true" x14ac:dyDescent="0.2">
      <c r="A241" s="788"/>
      <c r="B241" s="306"/>
      <c r="C241" s="387"/>
      <c r="D241" s="388"/>
      <c r="E241" s="388"/>
      <c r="F241" s="388"/>
      <c r="G241" s="389"/>
      <c r="H241" s="390"/>
      <c r="I241" s="388"/>
      <c r="J241" s="388"/>
      <c r="K241" s="388"/>
      <c r="L241" s="391"/>
      <c r="M241" s="392"/>
      <c r="N241" s="388"/>
      <c r="O241" s="388"/>
      <c r="P241" s="388"/>
      <c r="Q241" s="391"/>
      <c r="R241" s="392"/>
      <c r="S241" s="388"/>
      <c r="T241" s="388"/>
      <c r="U241" s="388"/>
      <c r="V241" s="388"/>
      <c r="W241" s="388"/>
      <c r="X241" s="388"/>
      <c r="Y241" s="393"/>
      <c r="Z241" s="393"/>
      <c r="AA241" s="393"/>
      <c r="AB241" s="393"/>
      <c r="AC241" s="393"/>
      <c r="AD241" s="393"/>
      <c r="AE241" s="393"/>
      <c r="AF241" s="393"/>
      <c r="AG241" s="393"/>
      <c r="AH241" s="879"/>
      <c r="AI241" s="879"/>
      <c r="AJ241" s="879"/>
      <c r="AK241" s="879"/>
      <c r="AL241" s="879"/>
      <c r="AM241" s="879"/>
      <c r="AN241" s="879"/>
      <c r="AO241" s="879"/>
      <c r="AP241" s="879"/>
      <c r="AQ241" s="879"/>
      <c r="AR241" s="879"/>
      <c r="AS241" s="879"/>
      <c r="AT241" s="879"/>
      <c r="AU241" s="879"/>
      <c r="AV241" s="879"/>
      <c r="AW241" s="879"/>
      <c r="AX241" s="879"/>
      <c r="AY241" s="879"/>
      <c r="AZ241" s="242"/>
      <c r="BA241" s="789"/>
      <c r="BB241" s="178"/>
      <c r="BC241" s="519"/>
      <c r="BD241" s="449"/>
      <c r="BE241" s="449"/>
      <c r="BF241" s="449"/>
      <c r="BG241" s="520"/>
      <c r="BH241" s="528"/>
      <c r="BI241" s="449"/>
      <c r="BJ241" s="449"/>
      <c r="BK241" s="449"/>
      <c r="BL241" s="520"/>
      <c r="BM241" s="528"/>
      <c r="BN241" s="449"/>
      <c r="BO241" s="449"/>
      <c r="BP241" s="449"/>
      <c r="BQ241" s="520"/>
      <c r="BR241" s="528"/>
      <c r="BS241" s="449"/>
      <c r="BT241" s="449"/>
      <c r="BU241" s="449"/>
      <c r="BV241" s="449"/>
      <c r="BW241" s="449"/>
      <c r="BX241" s="449"/>
      <c r="BY241" s="450"/>
      <c r="BZ241" s="450"/>
      <c r="CA241" s="450"/>
      <c r="CB241" s="450"/>
      <c r="CC241" s="450"/>
      <c r="CD241" s="450"/>
      <c r="CE241" s="450"/>
      <c r="CF241" s="450"/>
      <c r="CG241" s="450"/>
      <c r="CH241" s="926"/>
      <c r="CI241" s="926"/>
      <c r="CJ241" s="926"/>
      <c r="CK241" s="926"/>
      <c r="CL241" s="926"/>
      <c r="CM241" s="926"/>
      <c r="CN241" s="926"/>
      <c r="CO241" s="926"/>
      <c r="CP241" s="926"/>
      <c r="CQ241" s="926"/>
      <c r="CR241" s="926"/>
      <c r="CS241" s="926"/>
      <c r="CT241" s="926"/>
      <c r="CU241" s="926"/>
      <c r="CV241" s="926"/>
      <c r="CW241" s="926"/>
      <c r="CX241" s="926"/>
      <c r="CY241" s="926"/>
      <c r="CZ241" s="926"/>
    </row>
    <row r="242" s="133" customFormat="true" ht="15" customHeight="true" x14ac:dyDescent="0.2">
      <c r="A242" s="788"/>
      <c r="B242" s="306"/>
      <c r="C242" s="387"/>
      <c r="D242" s="388"/>
      <c r="E242" s="388"/>
      <c r="F242" s="388"/>
      <c r="G242" s="389"/>
      <c r="H242" s="390"/>
      <c r="I242" s="388"/>
      <c r="J242" s="388"/>
      <c r="K242" s="388"/>
      <c r="L242" s="391"/>
      <c r="M242" s="392"/>
      <c r="N242" s="388"/>
      <c r="O242" s="388"/>
      <c r="P242" s="388"/>
      <c r="Q242" s="391"/>
      <c r="R242" s="392"/>
      <c r="S242" s="388"/>
      <c r="T242" s="388"/>
      <c r="U242" s="388"/>
      <c r="V242" s="388"/>
      <c r="W242" s="388"/>
      <c r="X242" s="388"/>
      <c r="Y242" s="393"/>
      <c r="Z242" s="393"/>
      <c r="AA242" s="393"/>
      <c r="AB242" s="393"/>
      <c r="AC242" s="393"/>
      <c r="AD242" s="393"/>
      <c r="AE242" s="393"/>
      <c r="AF242" s="393"/>
      <c r="AG242" s="393"/>
      <c r="AH242" s="879"/>
      <c r="AI242" s="879"/>
      <c r="AJ242" s="879"/>
      <c r="AK242" s="879"/>
      <c r="AL242" s="879"/>
      <c r="AM242" s="879"/>
      <c r="AN242" s="879"/>
      <c r="AO242" s="879"/>
      <c r="AP242" s="879"/>
      <c r="AQ242" s="879"/>
      <c r="AR242" s="879"/>
      <c r="AS242" s="879"/>
      <c r="AT242" s="879"/>
      <c r="AU242" s="879"/>
      <c r="AV242" s="879"/>
      <c r="AW242" s="879"/>
      <c r="AX242" s="879"/>
      <c r="AY242" s="879"/>
      <c r="AZ242" s="242"/>
      <c r="BA242" s="789"/>
      <c r="BB242" s="178"/>
      <c r="BC242" s="519"/>
      <c r="BD242" s="449"/>
      <c r="BE242" s="449"/>
      <c r="BF242" s="449"/>
      <c r="BG242" s="520"/>
      <c r="BH242" s="528"/>
      <c r="BI242" s="449"/>
      <c r="BJ242" s="449"/>
      <c r="BK242" s="449"/>
      <c r="BL242" s="520"/>
      <c r="BM242" s="528"/>
      <c r="BN242" s="449"/>
      <c r="BO242" s="449"/>
      <c r="BP242" s="449"/>
      <c r="BQ242" s="520"/>
      <c r="BR242" s="528"/>
      <c r="BS242" s="449"/>
      <c r="BT242" s="449"/>
      <c r="BU242" s="449"/>
      <c r="BV242" s="449"/>
      <c r="BW242" s="449"/>
      <c r="BX242" s="449"/>
      <c r="BY242" s="450"/>
      <c r="BZ242" s="450"/>
      <c r="CA242" s="450"/>
      <c r="CB242" s="450"/>
      <c r="CC242" s="450"/>
      <c r="CD242" s="450"/>
      <c r="CE242" s="450"/>
      <c r="CF242" s="450"/>
      <c r="CG242" s="450"/>
      <c r="CH242" s="926"/>
      <c r="CI242" s="926"/>
      <c r="CJ242" s="926"/>
      <c r="CK242" s="926"/>
      <c r="CL242" s="926"/>
      <c r="CM242" s="926"/>
      <c r="CN242" s="926"/>
      <c r="CO242" s="926"/>
      <c r="CP242" s="926"/>
      <c r="CQ242" s="926"/>
      <c r="CR242" s="926"/>
      <c r="CS242" s="926"/>
      <c r="CT242" s="926"/>
      <c r="CU242" s="926"/>
      <c r="CV242" s="926"/>
      <c r="CW242" s="926"/>
      <c r="CX242" s="926"/>
      <c r="CY242" s="926"/>
      <c r="CZ242" s="926"/>
    </row>
    <row r="243" s="133" customFormat="true" ht="15" customHeight="true" x14ac:dyDescent="0.2">
      <c r="A243" s="788"/>
      <c r="B243" s="306"/>
      <c r="C243" s="387"/>
      <c r="D243" s="388"/>
      <c r="E243" s="388"/>
      <c r="F243" s="388"/>
      <c r="G243" s="389"/>
      <c r="H243" s="390"/>
      <c r="I243" s="388"/>
      <c r="J243" s="388"/>
      <c r="K243" s="388"/>
      <c r="L243" s="391"/>
      <c r="M243" s="392"/>
      <c r="N243" s="388"/>
      <c r="O243" s="388"/>
      <c r="P243" s="388"/>
      <c r="Q243" s="391"/>
      <c r="R243" s="392"/>
      <c r="S243" s="388"/>
      <c r="T243" s="388"/>
      <c r="U243" s="388"/>
      <c r="V243" s="388"/>
      <c r="W243" s="388"/>
      <c r="X243" s="388"/>
      <c r="Y243" s="393"/>
      <c r="Z243" s="393"/>
      <c r="AA243" s="393"/>
      <c r="AB243" s="393"/>
      <c r="AC243" s="393"/>
      <c r="AD243" s="393"/>
      <c r="AE243" s="393"/>
      <c r="AF243" s="393"/>
      <c r="AG243" s="393"/>
      <c r="AH243" s="879"/>
      <c r="AI243" s="879"/>
      <c r="AJ243" s="879"/>
      <c r="AK243" s="879"/>
      <c r="AL243" s="879"/>
      <c r="AM243" s="879"/>
      <c r="AN243" s="879"/>
      <c r="AO243" s="879"/>
      <c r="AP243" s="879"/>
      <c r="AQ243" s="879"/>
      <c r="AR243" s="879"/>
      <c r="AS243" s="879"/>
      <c r="AT243" s="879"/>
      <c r="AU243" s="879"/>
      <c r="AV243" s="879"/>
      <c r="AW243" s="879"/>
      <c r="AX243" s="879"/>
      <c r="AY243" s="879"/>
      <c r="AZ243" s="242"/>
      <c r="BA243" s="789"/>
      <c r="BB243" s="178"/>
      <c r="BC243" s="519"/>
      <c r="BD243" s="449"/>
      <c r="BE243" s="449"/>
      <c r="BF243" s="449"/>
      <c r="BG243" s="520"/>
      <c r="BH243" s="528"/>
      <c r="BI243" s="449"/>
      <c r="BJ243" s="449"/>
      <c r="BK243" s="449"/>
      <c r="BL243" s="520"/>
      <c r="BM243" s="528"/>
      <c r="BN243" s="449"/>
      <c r="BO243" s="449"/>
      <c r="BP243" s="449"/>
      <c r="BQ243" s="520"/>
      <c r="BR243" s="528"/>
      <c r="BS243" s="449"/>
      <c r="BT243" s="449"/>
      <c r="BU243" s="449"/>
      <c r="BV243" s="449"/>
      <c r="BW243" s="449"/>
      <c r="BX243" s="449"/>
      <c r="BY243" s="450"/>
      <c r="BZ243" s="450"/>
      <c r="CA243" s="450"/>
      <c r="CB243" s="450"/>
      <c r="CC243" s="450"/>
      <c r="CD243" s="450"/>
      <c r="CE243" s="450"/>
      <c r="CF243" s="450"/>
      <c r="CG243" s="450"/>
      <c r="CH243" s="926"/>
      <c r="CI243" s="926"/>
      <c r="CJ243" s="926"/>
      <c r="CK243" s="926"/>
      <c r="CL243" s="926"/>
      <c r="CM243" s="926"/>
      <c r="CN243" s="926"/>
      <c r="CO243" s="926"/>
      <c r="CP243" s="926"/>
      <c r="CQ243" s="926"/>
      <c r="CR243" s="926"/>
      <c r="CS243" s="926"/>
      <c r="CT243" s="926"/>
      <c r="CU243" s="926"/>
      <c r="CV243" s="926"/>
      <c r="CW243" s="926"/>
      <c r="CX243" s="926"/>
      <c r="CY243" s="926"/>
      <c r="CZ243" s="926"/>
    </row>
    <row r="244" s="133" customFormat="true" ht="15" customHeight="true" x14ac:dyDescent="0.2">
      <c r="A244" s="788"/>
      <c r="B244" s="306"/>
      <c r="C244" s="387"/>
      <c r="D244" s="388"/>
      <c r="E244" s="388"/>
      <c r="F244" s="388"/>
      <c r="G244" s="389"/>
      <c r="H244" s="390"/>
      <c r="I244" s="388"/>
      <c r="J244" s="388"/>
      <c r="K244" s="388"/>
      <c r="L244" s="391"/>
      <c r="M244" s="392"/>
      <c r="N244" s="388"/>
      <c r="O244" s="388"/>
      <c r="P244" s="388"/>
      <c r="Q244" s="391"/>
      <c r="R244" s="392"/>
      <c r="S244" s="388"/>
      <c r="T244" s="388"/>
      <c r="U244" s="388"/>
      <c r="V244" s="388"/>
      <c r="W244" s="388"/>
      <c r="X244" s="388"/>
      <c r="Y244" s="393"/>
      <c r="Z244" s="393"/>
      <c r="AA244" s="393"/>
      <c r="AB244" s="393"/>
      <c r="AC244" s="393"/>
      <c r="AD244" s="393"/>
      <c r="AE244" s="393"/>
      <c r="AF244" s="393"/>
      <c r="AG244" s="393"/>
      <c r="AH244" s="879"/>
      <c r="AI244" s="879"/>
      <c r="AJ244" s="879"/>
      <c r="AK244" s="879"/>
      <c r="AL244" s="879"/>
      <c r="AM244" s="879"/>
      <c r="AN244" s="879"/>
      <c r="AO244" s="879"/>
      <c r="AP244" s="879"/>
      <c r="AQ244" s="879"/>
      <c r="AR244" s="879"/>
      <c r="AS244" s="879"/>
      <c r="AT244" s="879"/>
      <c r="AU244" s="879"/>
      <c r="AV244" s="879"/>
      <c r="AW244" s="879"/>
      <c r="AX244" s="879"/>
      <c r="AY244" s="879"/>
      <c r="AZ244" s="242"/>
      <c r="BA244" s="789"/>
      <c r="BB244" s="178"/>
      <c r="BC244" s="519"/>
      <c r="BD244" s="449"/>
      <c r="BE244" s="449"/>
      <c r="BF244" s="449"/>
      <c r="BG244" s="520"/>
      <c r="BH244" s="528"/>
      <c r="BI244" s="449"/>
      <c r="BJ244" s="449"/>
      <c r="BK244" s="449"/>
      <c r="BL244" s="520"/>
      <c r="BM244" s="528"/>
      <c r="BN244" s="449"/>
      <c r="BO244" s="449"/>
      <c r="BP244" s="449"/>
      <c r="BQ244" s="520"/>
      <c r="BR244" s="528"/>
      <c r="BS244" s="449"/>
      <c r="BT244" s="449"/>
      <c r="BU244" s="449"/>
      <c r="BV244" s="449"/>
      <c r="BW244" s="449"/>
      <c r="BX244" s="449"/>
      <c r="BY244" s="450"/>
      <c r="BZ244" s="450"/>
      <c r="CA244" s="450"/>
      <c r="CB244" s="450"/>
      <c r="CC244" s="450"/>
      <c r="CD244" s="450"/>
      <c r="CE244" s="450"/>
      <c r="CF244" s="450"/>
      <c r="CG244" s="450"/>
      <c r="CH244" s="926"/>
      <c r="CI244" s="926"/>
      <c r="CJ244" s="926"/>
      <c r="CK244" s="926"/>
      <c r="CL244" s="926"/>
      <c r="CM244" s="926"/>
      <c r="CN244" s="926"/>
      <c r="CO244" s="926"/>
      <c r="CP244" s="926"/>
      <c r="CQ244" s="926"/>
      <c r="CR244" s="926"/>
      <c r="CS244" s="926"/>
      <c r="CT244" s="926"/>
      <c r="CU244" s="926"/>
      <c r="CV244" s="926"/>
      <c r="CW244" s="926"/>
      <c r="CX244" s="926"/>
      <c r="CY244" s="926"/>
      <c r="CZ244" s="926"/>
    </row>
    <row r="245" s="133" customFormat="true" ht="15" customHeight="true" x14ac:dyDescent="0.2">
      <c r="A245" s="788"/>
      <c r="B245" s="306"/>
      <c r="C245" s="387"/>
      <c r="D245" s="388"/>
      <c r="E245" s="388"/>
      <c r="F245" s="388"/>
      <c r="G245" s="389"/>
      <c r="H245" s="390"/>
      <c r="I245" s="388"/>
      <c r="J245" s="388"/>
      <c r="K245" s="388"/>
      <c r="L245" s="391"/>
      <c r="M245" s="392"/>
      <c r="N245" s="388"/>
      <c r="O245" s="388"/>
      <c r="P245" s="388"/>
      <c r="Q245" s="391"/>
      <c r="R245" s="392"/>
      <c r="S245" s="388"/>
      <c r="T245" s="388"/>
      <c r="U245" s="388"/>
      <c r="V245" s="388"/>
      <c r="W245" s="388"/>
      <c r="X245" s="388"/>
      <c r="Y245" s="393"/>
      <c r="Z245" s="393"/>
      <c r="AA245" s="393"/>
      <c r="AB245" s="393"/>
      <c r="AC245" s="393"/>
      <c r="AD245" s="393"/>
      <c r="AE245" s="393"/>
      <c r="AF245" s="393"/>
      <c r="AG245" s="393"/>
      <c r="AH245" s="879"/>
      <c r="AI245" s="879"/>
      <c r="AJ245" s="879"/>
      <c r="AK245" s="879"/>
      <c r="AL245" s="879"/>
      <c r="AM245" s="879"/>
      <c r="AN245" s="879"/>
      <c r="AO245" s="879"/>
      <c r="AP245" s="879"/>
      <c r="AQ245" s="879"/>
      <c r="AR245" s="879"/>
      <c r="AS245" s="879"/>
      <c r="AT245" s="879"/>
      <c r="AU245" s="879"/>
      <c r="AV245" s="879"/>
      <c r="AW245" s="879"/>
      <c r="AX245" s="879"/>
      <c r="AY245" s="879"/>
      <c r="AZ245" s="242"/>
      <c r="BA245" s="789"/>
      <c r="BB245" s="178"/>
      <c r="BC245" s="519"/>
      <c r="BD245" s="449"/>
      <c r="BE245" s="449"/>
      <c r="BF245" s="449"/>
      <c r="BG245" s="520"/>
      <c r="BH245" s="528"/>
      <c r="BI245" s="449"/>
      <c r="BJ245" s="449"/>
      <c r="BK245" s="449"/>
      <c r="BL245" s="520"/>
      <c r="BM245" s="528"/>
      <c r="BN245" s="449"/>
      <c r="BO245" s="449"/>
      <c r="BP245" s="449"/>
      <c r="BQ245" s="520"/>
      <c r="BR245" s="528"/>
      <c r="BS245" s="449"/>
      <c r="BT245" s="449"/>
      <c r="BU245" s="449"/>
      <c r="BV245" s="449"/>
      <c r="BW245" s="449"/>
      <c r="BX245" s="449"/>
      <c r="BY245" s="450"/>
      <c r="BZ245" s="450"/>
      <c r="CA245" s="450"/>
      <c r="CB245" s="450"/>
      <c r="CC245" s="450"/>
      <c r="CD245" s="450"/>
      <c r="CE245" s="450"/>
      <c r="CF245" s="450"/>
      <c r="CG245" s="450"/>
      <c r="CH245" s="926"/>
      <c r="CI245" s="926"/>
      <c r="CJ245" s="926"/>
      <c r="CK245" s="926"/>
      <c r="CL245" s="926"/>
      <c r="CM245" s="926"/>
      <c r="CN245" s="926"/>
      <c r="CO245" s="926"/>
      <c r="CP245" s="926"/>
      <c r="CQ245" s="926"/>
      <c r="CR245" s="926"/>
      <c r="CS245" s="926"/>
      <c r="CT245" s="926"/>
      <c r="CU245" s="926"/>
      <c r="CV245" s="926"/>
      <c r="CW245" s="926"/>
      <c r="CX245" s="926"/>
      <c r="CY245" s="926"/>
      <c r="CZ245" s="926"/>
    </row>
    <row r="246" s="133" customFormat="true" ht="15" customHeight="true" x14ac:dyDescent="0.2">
      <c r="A246" s="788"/>
      <c r="B246" s="306"/>
      <c r="C246" s="387"/>
      <c r="D246" s="388"/>
      <c r="E246" s="388"/>
      <c r="F246" s="388"/>
      <c r="G246" s="389"/>
      <c r="H246" s="390"/>
      <c r="I246" s="388"/>
      <c r="J246" s="388"/>
      <c r="K246" s="388"/>
      <c r="L246" s="391"/>
      <c r="M246" s="392"/>
      <c r="N246" s="388"/>
      <c r="O246" s="388"/>
      <c r="P246" s="388"/>
      <c r="Q246" s="391"/>
      <c r="R246" s="392"/>
      <c r="S246" s="388"/>
      <c r="T246" s="388"/>
      <c r="U246" s="388"/>
      <c r="V246" s="388"/>
      <c r="W246" s="388"/>
      <c r="X246" s="388"/>
      <c r="Y246" s="393"/>
      <c r="Z246" s="393"/>
      <c r="AA246" s="393"/>
      <c r="AB246" s="393"/>
      <c r="AC246" s="393"/>
      <c r="AD246" s="393"/>
      <c r="AE246" s="393"/>
      <c r="AF246" s="393"/>
      <c r="AG246" s="393"/>
      <c r="AH246" s="879"/>
      <c r="AI246" s="879"/>
      <c r="AJ246" s="879"/>
      <c r="AK246" s="879"/>
      <c r="AL246" s="879"/>
      <c r="AM246" s="879"/>
      <c r="AN246" s="879"/>
      <c r="AO246" s="879"/>
      <c r="AP246" s="879"/>
      <c r="AQ246" s="879"/>
      <c r="AR246" s="879"/>
      <c r="AS246" s="879"/>
      <c r="AT246" s="879"/>
      <c r="AU246" s="879"/>
      <c r="AV246" s="879"/>
      <c r="AW246" s="879"/>
      <c r="AX246" s="879"/>
      <c r="AY246" s="879"/>
      <c r="AZ246" s="242"/>
      <c r="BA246" s="789"/>
      <c r="BB246" s="178"/>
      <c r="BC246" s="519"/>
      <c r="BD246" s="449"/>
      <c r="BE246" s="449"/>
      <c r="BF246" s="449"/>
      <c r="BG246" s="520"/>
      <c r="BH246" s="528"/>
      <c r="BI246" s="449"/>
      <c r="BJ246" s="449"/>
      <c r="BK246" s="449"/>
      <c r="BL246" s="520"/>
      <c r="BM246" s="528"/>
      <c r="BN246" s="449"/>
      <c r="BO246" s="449"/>
      <c r="BP246" s="449"/>
      <c r="BQ246" s="520"/>
      <c r="BR246" s="528"/>
      <c r="BS246" s="449"/>
      <c r="BT246" s="449"/>
      <c r="BU246" s="449"/>
      <c r="BV246" s="449"/>
      <c r="BW246" s="449"/>
      <c r="BX246" s="449"/>
      <c r="BY246" s="450"/>
      <c r="BZ246" s="450"/>
      <c r="CA246" s="450"/>
      <c r="CB246" s="450"/>
      <c r="CC246" s="450"/>
      <c r="CD246" s="450"/>
      <c r="CE246" s="450"/>
      <c r="CF246" s="450"/>
      <c r="CG246" s="450"/>
      <c r="CH246" s="926"/>
      <c r="CI246" s="926"/>
      <c r="CJ246" s="926"/>
      <c r="CK246" s="926"/>
      <c r="CL246" s="926"/>
      <c r="CM246" s="926"/>
      <c r="CN246" s="926"/>
      <c r="CO246" s="926"/>
      <c r="CP246" s="926"/>
      <c r="CQ246" s="926"/>
      <c r="CR246" s="926"/>
      <c r="CS246" s="926"/>
      <c r="CT246" s="926"/>
      <c r="CU246" s="926"/>
      <c r="CV246" s="926"/>
      <c r="CW246" s="926"/>
      <c r="CX246" s="926"/>
      <c r="CY246" s="926"/>
      <c r="CZ246" s="926"/>
    </row>
    <row r="247" s="133" customFormat="true" ht="15" customHeight="true" x14ac:dyDescent="0.2">
      <c r="A247" s="788"/>
      <c r="B247" s="306"/>
      <c r="C247" s="387"/>
      <c r="D247" s="388"/>
      <c r="E247" s="388"/>
      <c r="F247" s="388"/>
      <c r="G247" s="389"/>
      <c r="H247" s="390"/>
      <c r="I247" s="388"/>
      <c r="J247" s="388"/>
      <c r="K247" s="388"/>
      <c r="L247" s="391"/>
      <c r="M247" s="392"/>
      <c r="N247" s="388"/>
      <c r="O247" s="388"/>
      <c r="P247" s="388"/>
      <c r="Q247" s="391"/>
      <c r="R247" s="392"/>
      <c r="S247" s="388"/>
      <c r="T247" s="388"/>
      <c r="U247" s="388"/>
      <c r="V247" s="388"/>
      <c r="W247" s="388"/>
      <c r="X247" s="388"/>
      <c r="Y247" s="393"/>
      <c r="Z247" s="393"/>
      <c r="AA247" s="393"/>
      <c r="AB247" s="393"/>
      <c r="AC247" s="393"/>
      <c r="AD247" s="393"/>
      <c r="AE247" s="393"/>
      <c r="AF247" s="393"/>
      <c r="AG247" s="393"/>
      <c r="AH247" s="879"/>
      <c r="AI247" s="879"/>
      <c r="AJ247" s="879"/>
      <c r="AK247" s="879"/>
      <c r="AL247" s="879"/>
      <c r="AM247" s="879"/>
      <c r="AN247" s="879"/>
      <c r="AO247" s="879"/>
      <c r="AP247" s="879"/>
      <c r="AQ247" s="879"/>
      <c r="AR247" s="879"/>
      <c r="AS247" s="879"/>
      <c r="AT247" s="879"/>
      <c r="AU247" s="879"/>
      <c r="AV247" s="879"/>
      <c r="AW247" s="879"/>
      <c r="AX247" s="879"/>
      <c r="AY247" s="879"/>
      <c r="AZ247" s="242"/>
      <c r="BA247" s="789"/>
      <c r="BB247" s="178"/>
      <c r="BC247" s="519"/>
      <c r="BD247" s="449"/>
      <c r="BE247" s="449"/>
      <c r="BF247" s="449"/>
      <c r="BG247" s="520"/>
      <c r="BH247" s="528"/>
      <c r="BI247" s="449"/>
      <c r="BJ247" s="449"/>
      <c r="BK247" s="449"/>
      <c r="BL247" s="520"/>
      <c r="BM247" s="528"/>
      <c r="BN247" s="449"/>
      <c r="BO247" s="449"/>
      <c r="BP247" s="449"/>
      <c r="BQ247" s="520"/>
      <c r="BR247" s="528"/>
      <c r="BS247" s="449"/>
      <c r="BT247" s="449"/>
      <c r="BU247" s="449"/>
      <c r="BV247" s="449"/>
      <c r="BW247" s="449"/>
      <c r="BX247" s="449"/>
      <c r="BY247" s="450"/>
      <c r="BZ247" s="450"/>
      <c r="CA247" s="450"/>
      <c r="CB247" s="450"/>
      <c r="CC247" s="450"/>
      <c r="CD247" s="450"/>
      <c r="CE247" s="450"/>
      <c r="CF247" s="450"/>
      <c r="CG247" s="450"/>
      <c r="CH247" s="926"/>
      <c r="CI247" s="926"/>
      <c r="CJ247" s="926"/>
      <c r="CK247" s="926"/>
      <c r="CL247" s="926"/>
      <c r="CM247" s="926"/>
      <c r="CN247" s="926"/>
      <c r="CO247" s="926"/>
      <c r="CP247" s="926"/>
      <c r="CQ247" s="926"/>
      <c r="CR247" s="926"/>
      <c r="CS247" s="926"/>
      <c r="CT247" s="926"/>
      <c r="CU247" s="926"/>
      <c r="CV247" s="926"/>
      <c r="CW247" s="926"/>
      <c r="CX247" s="926"/>
      <c r="CY247" s="926"/>
      <c r="CZ247" s="926"/>
    </row>
    <row r="248" s="133" customFormat="true" ht="15" customHeight="true" x14ac:dyDescent="0.2">
      <c r="A248" s="287"/>
      <c r="B248" s="307"/>
      <c r="C248" s="394"/>
      <c r="D248" s="395"/>
      <c r="E248" s="395"/>
      <c r="F248" s="395"/>
      <c r="G248" s="396"/>
      <c r="H248" s="397"/>
      <c r="I248" s="395"/>
      <c r="J248" s="395"/>
      <c r="K248" s="395"/>
      <c r="L248" s="398"/>
      <c r="M248" s="399"/>
      <c r="N248" s="395"/>
      <c r="O248" s="395"/>
      <c r="P248" s="395"/>
      <c r="Q248" s="398"/>
      <c r="R248" s="399"/>
      <c r="S248" s="395"/>
      <c r="T248" s="395"/>
      <c r="U248" s="395"/>
      <c r="V248" s="395"/>
      <c r="W248" s="395"/>
      <c r="X248" s="395"/>
      <c r="Y248" s="400"/>
      <c r="Z248" s="400"/>
      <c r="AA248" s="400"/>
      <c r="AB248" s="400"/>
      <c r="AC248" s="400"/>
      <c r="AD248" s="400"/>
      <c r="AE248" s="400"/>
      <c r="AF248" s="400"/>
      <c r="AG248" s="400"/>
      <c r="AH248" s="879"/>
      <c r="AI248" s="879"/>
      <c r="AJ248" s="879"/>
      <c r="AK248" s="879"/>
      <c r="AL248" s="879"/>
      <c r="AM248" s="879"/>
      <c r="AN248" s="879"/>
      <c r="AO248" s="879"/>
      <c r="AP248" s="879"/>
      <c r="AQ248" s="879"/>
      <c r="AR248" s="879"/>
      <c r="AS248" s="879"/>
      <c r="AT248" s="879"/>
      <c r="AU248" s="879"/>
      <c r="AV248" s="879"/>
      <c r="AW248" s="879"/>
      <c r="AX248" s="879"/>
      <c r="AY248" s="879"/>
      <c r="AZ248" s="242"/>
      <c r="BA248" s="789"/>
      <c r="BB248" s="178"/>
      <c r="BC248" s="521"/>
      <c r="BD248" s="522"/>
      <c r="BE248" s="522"/>
      <c r="BF248" s="522"/>
      <c r="BG248" s="523"/>
      <c r="BH248" s="529"/>
      <c r="BI248" s="522"/>
      <c r="BJ248" s="522"/>
      <c r="BK248" s="522"/>
      <c r="BL248" s="523"/>
      <c r="BM248" s="529"/>
      <c r="BN248" s="522"/>
      <c r="BO248" s="522"/>
      <c r="BP248" s="522"/>
      <c r="BQ248" s="523"/>
      <c r="BR248" s="529"/>
      <c r="BS248" s="522"/>
      <c r="BT248" s="522"/>
      <c r="BU248" s="522"/>
      <c r="BV248" s="522"/>
      <c r="BW248" s="522"/>
      <c r="BX248" s="522"/>
      <c r="BY248" s="539"/>
      <c r="BZ248" s="539"/>
      <c r="CA248" s="539"/>
      <c r="CB248" s="539"/>
      <c r="CC248" s="539"/>
      <c r="CD248" s="539"/>
      <c r="CE248" s="539"/>
      <c r="CF248" s="539"/>
      <c r="CG248" s="539"/>
      <c r="CH248" s="926"/>
      <c r="CI248" s="926"/>
      <c r="CJ248" s="926"/>
      <c r="CK248" s="926"/>
      <c r="CL248" s="926"/>
      <c r="CM248" s="926"/>
      <c r="CN248" s="926"/>
      <c r="CO248" s="926"/>
      <c r="CP248" s="926"/>
      <c r="CQ248" s="926"/>
      <c r="CR248" s="926"/>
      <c r="CS248" s="926"/>
      <c r="CT248" s="926"/>
      <c r="CU248" s="926"/>
      <c r="CV248" s="926"/>
      <c r="CW248" s="926"/>
      <c r="CX248" s="926"/>
      <c r="CY248" s="926"/>
      <c r="CZ248" s="926"/>
    </row>
    <row r="249" s="133" customFormat="true" ht="250.15" customHeight="true" x14ac:dyDescent="0.2">
      <c r="A249" s="135"/>
      <c r="B249" s="135"/>
      <c r="C249" s="135"/>
      <c r="D249" s="135"/>
      <c r="E249" s="135"/>
      <c r="F249" s="135"/>
      <c r="G249" s="135"/>
      <c r="H249" s="135"/>
      <c r="I249" s="135"/>
      <c r="J249" s="135"/>
      <c r="K249" s="135"/>
      <c r="L249" s="135"/>
      <c r="M249" s="135"/>
      <c r="N249" s="135"/>
      <c r="O249" s="135"/>
      <c r="P249" s="135"/>
      <c r="Q249" s="135"/>
      <c r="R249" s="760"/>
      <c r="S249" s="135"/>
      <c r="T249" s="135"/>
      <c r="U249" s="135"/>
      <c r="V249" s="135"/>
      <c r="W249" s="135"/>
      <c r="X249" s="135"/>
      <c r="Y249" s="135"/>
      <c r="Z249" s="242"/>
      <c r="AA249" s="242"/>
      <c r="AB249" s="242"/>
      <c r="AC249" s="242"/>
      <c r="AD249" s="242"/>
      <c r="AE249" s="242"/>
      <c r="AF249" s="242"/>
      <c r="AG249" s="242"/>
      <c r="AH249" s="242"/>
      <c r="AI249" s="242"/>
      <c r="AJ249" s="242"/>
      <c r="AK249" s="242"/>
      <c r="AL249" s="242"/>
      <c r="AM249" s="242"/>
      <c r="AN249" s="242"/>
      <c r="AO249" s="242"/>
      <c r="AP249" s="242"/>
      <c r="AQ249" s="242"/>
      <c r="AR249" s="242"/>
      <c r="AS249" s="242"/>
      <c r="AT249" s="242"/>
      <c r="AU249" s="242"/>
      <c r="AV249" s="242"/>
      <c r="AW249" s="242"/>
      <c r="AX249" s="242"/>
      <c r="AY249" s="242"/>
      <c r="AZ249" s="242"/>
      <c r="BA249" s="135"/>
      <c r="BY249" s="135"/>
      <c r="BZ249" s="242"/>
      <c r="CA249" s="242"/>
      <c r="CB249" s="242"/>
      <c r="CC249" s="242"/>
      <c r="CD249" s="242"/>
      <c r="CE249" s="242"/>
      <c r="CF249" s="242"/>
      <c r="CG249" s="242"/>
      <c r="CH249" s="242"/>
      <c r="CI249" s="242"/>
      <c r="CJ249" s="242"/>
      <c r="CK249" s="242"/>
      <c r="CL249" s="242"/>
      <c r="CM249" s="242"/>
      <c r="CN249" s="242"/>
      <c r="CO249" s="242"/>
      <c r="CP249" s="242"/>
      <c r="CQ249" s="242"/>
      <c r="CR249" s="242"/>
      <c r="CS249" s="242"/>
      <c r="CT249" s="242"/>
      <c r="CU249" s="242"/>
      <c r="CV249" s="242"/>
      <c r="CW249" s="242"/>
      <c r="CX249" s="242"/>
      <c r="CY249" s="242"/>
      <c r="CZ249" s="242"/>
    </row>
    <row r="250" ht="19.15" customHeight="true" x14ac:dyDescent="0.2">
      <c r="R250" s="470"/>
      <c r="S250" s="470"/>
      <c r="T250" s="470"/>
      <c r="U250" s="470"/>
      <c r="V250" s="470"/>
      <c r="W250" s="470"/>
      <c r="X250" s="470"/>
      <c r="Y250" s="470"/>
    </row>
    <row r="251" ht="22.5" customHeight="true" x14ac:dyDescent="0.35">
      <c r="A251" s="1149" t="str">
        <f>A1026</f>
        <v>Cuba</v>
      </c>
      <c r="B251" s="1150"/>
      <c r="R251" s="470"/>
      <c r="S251" s="470"/>
      <c r="T251" s="470"/>
      <c r="U251" s="470"/>
      <c r="V251" s="470"/>
      <c r="W251" s="470"/>
      <c r="X251" s="470"/>
      <c r="Y251" s="470"/>
    </row>
    <row r="252" ht="22.5" customHeight="true" x14ac:dyDescent="0.35">
      <c r="A252" s="260" t="str">
        <f>A1034</f>
        <v>2019</v>
      </c>
      <c r="B252" s="142"/>
      <c r="R252" s="470"/>
      <c r="S252" s="470"/>
      <c r="T252" s="470"/>
      <c r="U252" s="470"/>
      <c r="V252" s="470"/>
      <c r="W252" s="470"/>
      <c r="X252" s="470"/>
      <c r="Y252" s="470"/>
    </row>
    <row r="253" ht="22.5" customHeight="true" x14ac:dyDescent="0.35">
      <c r="A253" s="1110" t="s">
        <v>128</v>
      </c>
      <c r="B253" s="1111"/>
      <c r="R253" s="470"/>
      <c r="S253" s="470"/>
      <c r="T253" s="470"/>
      <c r="U253" s="470"/>
      <c r="V253" s="470"/>
      <c r="W253" s="470"/>
      <c r="X253" s="470"/>
      <c r="Y253" s="470"/>
    </row>
    <row r="254" ht="22.5" customHeight="true" x14ac:dyDescent="0.35">
      <c r="A254" s="1110" t="s">
        <v>96</v>
      </c>
      <c r="B254" s="1111"/>
      <c r="R254" s="470"/>
      <c r="S254" s="470"/>
      <c r="T254" s="470"/>
      <c r="U254" s="470"/>
      <c r="V254" s="470"/>
      <c r="W254" s="470"/>
      <c r="X254" s="470"/>
      <c r="Y254" s="470"/>
    </row>
    <row r="255" ht="15" customHeight="true" x14ac:dyDescent="0.2">
      <c r="A255" s="1112" t="s">
        <v>97</v>
      </c>
      <c r="B255" s="1113"/>
      <c r="R255" s="470"/>
      <c r="S255" s="470"/>
      <c r="T255" s="470"/>
      <c r="U255" s="470"/>
      <c r="V255" s="470"/>
      <c r="W255" s="470"/>
      <c r="X255" s="470"/>
      <c r="Y255" s="470"/>
    </row>
    <row r="256" ht="15" customHeight="true" x14ac:dyDescent="0.2">
      <c r="A256" s="155" t="s">
        <v>40</v>
      </c>
      <c r="B256" s="154"/>
      <c r="R256" s="470"/>
      <c r="S256" s="470"/>
      <c r="T256" s="470"/>
      <c r="U256" s="470"/>
      <c r="V256" s="470"/>
      <c r="W256" s="470"/>
      <c r="X256" s="470"/>
      <c r="Y256" s="470"/>
    </row>
    <row r="257" ht="18" customHeight="true" x14ac:dyDescent="0.2">
      <c r="A257" s="153" t="s">
        <v>39</v>
      </c>
      <c r="B257" s="156"/>
      <c r="R257" s="470"/>
      <c r="S257" s="470"/>
      <c r="T257" s="470"/>
      <c r="U257" s="470"/>
      <c r="V257" s="470"/>
      <c r="W257" s="470"/>
      <c r="X257" s="470"/>
      <c r="Y257" s="470"/>
    </row>
    <row r="258" ht="18" customHeight="true" x14ac:dyDescent="0.2">
      <c r="A258" s="248" t="s">
        <v>135</v>
      </c>
      <c r="B258" s="249" t="str">
        <f>A1025</f>
        <v>MICS19</v>
      </c>
      <c r="R258" s="470"/>
      <c r="S258" s="470"/>
      <c r="T258" s="470"/>
      <c r="U258" s="470"/>
      <c r="V258" s="470"/>
      <c r="W258" s="470"/>
      <c r="X258" s="470"/>
      <c r="Y258" s="470"/>
    </row>
    <row r="259" s="133" customFormat="true" ht="15" customHeight="true" x14ac:dyDescent="0.2">
      <c r="A259" s="140" t="s">
        <v>84</v>
      </c>
      <c r="B259" s="232"/>
      <c r="C259" s="1161" t="s">
        <v>114</v>
      </c>
      <c r="D259" s="1162"/>
      <c r="E259" s="1162"/>
      <c r="F259" s="1162"/>
      <c r="G259" s="1163"/>
      <c r="H259" s="1164" t="s">
        <v>38</v>
      </c>
      <c r="I259" s="1165"/>
      <c r="J259" s="1165"/>
      <c r="K259" s="1165"/>
      <c r="L259" s="1166"/>
      <c r="M259" s="1164" t="s">
        <v>37</v>
      </c>
      <c r="N259" s="1165"/>
      <c r="O259" s="1165"/>
      <c r="P259" s="1165"/>
      <c r="Q259" s="1167"/>
      <c r="R259" s="774" t="s">
        <v>140</v>
      </c>
      <c r="S259" s="461"/>
      <c r="T259" s="461"/>
      <c r="U259" s="461"/>
      <c r="V259" s="461"/>
      <c r="W259" s="461"/>
      <c r="X259" s="461"/>
      <c r="Y259" s="462"/>
      <c r="Z259" s="463"/>
      <c r="AA259" s="463"/>
      <c r="AB259" s="463"/>
      <c r="AC259" s="463"/>
      <c r="AD259" s="463"/>
      <c r="AE259" s="463"/>
      <c r="AF259" s="463"/>
      <c r="AG259" s="463"/>
      <c r="AH259" s="242"/>
      <c r="AI259" s="242"/>
      <c r="AJ259" s="242"/>
      <c r="AK259" s="242"/>
      <c r="AL259" s="242"/>
      <c r="AM259" s="242"/>
      <c r="AN259" s="242"/>
      <c r="AO259" s="242"/>
      <c r="AP259" s="242"/>
      <c r="AQ259" s="242"/>
      <c r="AR259" s="242"/>
      <c r="AS259" s="242"/>
      <c r="AT259" s="242"/>
      <c r="AU259" s="242"/>
      <c r="AV259" s="242"/>
      <c r="AW259" s="242"/>
      <c r="AX259" s="242"/>
      <c r="AY259" s="242"/>
      <c r="AZ259" s="242"/>
      <c r="BA259" s="244" t="s">
        <v>130</v>
      </c>
      <c r="BB259" s="140" t="s">
        <v>84</v>
      </c>
      <c r="BC259" s="1168" t="s">
        <v>114</v>
      </c>
      <c r="BD259" s="1169"/>
      <c r="BE259" s="1169"/>
      <c r="BF259" s="1169"/>
      <c r="BG259" s="1170"/>
      <c r="BH259" s="1171" t="s">
        <v>38</v>
      </c>
      <c r="BI259" s="1169"/>
      <c r="BJ259" s="1169"/>
      <c r="BK259" s="1169"/>
      <c r="BL259" s="1170"/>
      <c r="BM259" s="1171" t="s">
        <v>37</v>
      </c>
      <c r="BN259" s="1169"/>
      <c r="BO259" s="1169"/>
      <c r="BP259" s="1169"/>
      <c r="BQ259" s="1170"/>
      <c r="BR259" s="776" t="s">
        <v>140</v>
      </c>
      <c r="BS259" s="543"/>
      <c r="BT259" s="543"/>
      <c r="BU259" s="543"/>
      <c r="BV259" s="543"/>
      <c r="BW259" s="543"/>
      <c r="BX259" s="543"/>
      <c r="BY259" s="544"/>
      <c r="BZ259" s="463"/>
      <c r="CA259" s="463"/>
      <c r="CB259" s="463"/>
      <c r="CC259" s="463"/>
      <c r="CD259" s="463"/>
      <c r="CE259" s="463"/>
      <c r="CF259" s="463"/>
      <c r="CG259" s="463"/>
      <c r="CH259" s="242"/>
      <c r="CI259" s="242"/>
      <c r="CJ259" s="242"/>
      <c r="CK259" s="242"/>
      <c r="CL259" s="242"/>
      <c r="CM259" s="242"/>
      <c r="CN259" s="242"/>
      <c r="CO259" s="242"/>
      <c r="CP259" s="242"/>
      <c r="CQ259" s="242"/>
      <c r="CR259" s="242"/>
      <c r="CS259" s="242"/>
      <c r="CT259" s="242"/>
      <c r="CU259" s="242"/>
      <c r="CV259" s="242"/>
      <c r="CW259" s="242"/>
      <c r="CX259" s="242"/>
      <c r="CY259" s="242"/>
      <c r="CZ259" s="242"/>
    </row>
    <row r="260" s="133" customFormat="true" ht="24" x14ac:dyDescent="0.2">
      <c r="A260" s="214" t="s">
        <v>87</v>
      </c>
      <c r="B260" s="213"/>
      <c r="C260" s="453" t="s">
        <v>0</v>
      </c>
      <c r="D260" s="424" t="s">
        <v>1</v>
      </c>
      <c r="E260" s="424" t="s">
        <v>2</v>
      </c>
      <c r="F260" s="424" t="s">
        <v>3</v>
      </c>
      <c r="G260" s="454" t="s">
        <v>4</v>
      </c>
      <c r="H260" s="455" t="s">
        <v>0</v>
      </c>
      <c r="I260" s="195" t="s">
        <v>1</v>
      </c>
      <c r="J260" s="195" t="s">
        <v>2</v>
      </c>
      <c r="K260" s="195" t="s">
        <v>3</v>
      </c>
      <c r="L260" s="456" t="s">
        <v>4</v>
      </c>
      <c r="M260" s="455" t="s">
        <v>0</v>
      </c>
      <c r="N260" s="195" t="s">
        <v>1</v>
      </c>
      <c r="O260" s="195" t="s">
        <v>2</v>
      </c>
      <c r="P260" s="195" t="s">
        <v>3</v>
      </c>
      <c r="Q260" s="196" t="s">
        <v>4</v>
      </c>
      <c r="R260" s="455" t="s">
        <v>155</v>
      </c>
      <c r="S260" s="195" t="s">
        <v>156</v>
      </c>
      <c r="T260" s="195" t="s">
        <v>157</v>
      </c>
      <c r="U260" s="195" t="s">
        <v>158</v>
      </c>
      <c r="V260" s="195" t="s">
        <v>159</v>
      </c>
      <c r="W260" s="195" t="s">
        <v>160</v>
      </c>
      <c r="X260" s="195" t="s">
        <v>161</v>
      </c>
      <c r="Y260" s="197" t="s">
        <v>162</v>
      </c>
      <c r="Z260" s="197" t="s">
        <v>163</v>
      </c>
      <c r="AA260" s="197" t="s">
        <v>164</v>
      </c>
      <c r="AB260" s="197" t="s">
        <v>165</v>
      </c>
      <c r="AC260" s="197" t="s">
        <v>166</v>
      </c>
      <c r="AD260" s="197" t="s">
        <v>167</v>
      </c>
      <c r="AE260" s="197" t="s">
        <v>168</v>
      </c>
      <c r="AF260" s="197" t="s">
        <v>169</v>
      </c>
      <c r="AG260" s="197" t="s">
        <v>170</v>
      </c>
      <c r="AH260" s="880"/>
      <c r="AI260" s="880"/>
      <c r="AJ260" s="880"/>
      <c r="AK260" s="880"/>
      <c r="AL260" s="880"/>
      <c r="AM260" s="880"/>
      <c r="AN260" s="880"/>
      <c r="AO260" s="880"/>
      <c r="AP260" s="880"/>
      <c r="AQ260" s="880"/>
      <c r="AR260" s="880"/>
      <c r="AS260" s="880"/>
      <c r="AT260" s="880"/>
      <c r="AU260" s="880"/>
      <c r="AV260" s="880"/>
      <c r="AW260" s="880"/>
      <c r="AX260" s="880"/>
      <c r="AY260" s="880"/>
      <c r="AZ260" s="242"/>
      <c r="BA260" s="229" t="s">
        <v>118</v>
      </c>
      <c r="BB260" s="228"/>
      <c r="BC260" s="540" t="s">
        <v>0</v>
      </c>
      <c r="BD260" s="198" t="s">
        <v>1</v>
      </c>
      <c r="BE260" s="198" t="s">
        <v>2</v>
      </c>
      <c r="BF260" s="198" t="s">
        <v>3</v>
      </c>
      <c r="BG260" s="541" t="s">
        <v>4</v>
      </c>
      <c r="BH260" s="542" t="s">
        <v>0</v>
      </c>
      <c r="BI260" s="198" t="s">
        <v>1</v>
      </c>
      <c r="BJ260" s="198" t="s">
        <v>2</v>
      </c>
      <c r="BK260" s="198" t="s">
        <v>3</v>
      </c>
      <c r="BL260" s="541" t="s">
        <v>4</v>
      </c>
      <c r="BM260" s="542" t="s">
        <v>0</v>
      </c>
      <c r="BN260" s="198" t="s">
        <v>1</v>
      </c>
      <c r="BO260" s="198" t="s">
        <v>2</v>
      </c>
      <c r="BP260" s="198" t="s">
        <v>3</v>
      </c>
      <c r="BQ260" s="541" t="s">
        <v>4</v>
      </c>
      <c r="BR260" s="542" t="s">
        <v>155</v>
      </c>
      <c r="BS260" s="198" t="s">
        <v>156</v>
      </c>
      <c r="BT260" s="198" t="s">
        <v>157</v>
      </c>
      <c r="BU260" s="198" t="s">
        <v>158</v>
      </c>
      <c r="BV260" s="198" t="s">
        <v>159</v>
      </c>
      <c r="BW260" s="198" t="s">
        <v>160</v>
      </c>
      <c r="BX260" s="198" t="s">
        <v>161</v>
      </c>
      <c r="BY260" s="199" t="s">
        <v>162</v>
      </c>
      <c r="BZ260" s="199" t="s">
        <v>163</v>
      </c>
      <c r="CA260" s="199" t="s">
        <v>164</v>
      </c>
      <c r="CB260" s="199" t="s">
        <v>165</v>
      </c>
      <c r="CC260" s="199" t="s">
        <v>166</v>
      </c>
      <c r="CD260" s="199" t="s">
        <v>167</v>
      </c>
      <c r="CE260" s="199" t="s">
        <v>168</v>
      </c>
      <c r="CF260" s="199" t="s">
        <v>169</v>
      </c>
      <c r="CG260" s="199" t="s">
        <v>170</v>
      </c>
      <c r="CH260" s="927"/>
      <c r="CI260" s="927"/>
      <c r="CJ260" s="927"/>
      <c r="CK260" s="927"/>
      <c r="CL260" s="927"/>
      <c r="CM260" s="927"/>
      <c r="CN260" s="927"/>
      <c r="CO260" s="927"/>
      <c r="CP260" s="927"/>
      <c r="CQ260" s="927"/>
      <c r="CR260" s="927"/>
      <c r="CS260" s="927"/>
      <c r="CT260" s="927"/>
      <c r="CU260" s="927"/>
      <c r="CV260" s="927"/>
      <c r="CW260" s="927"/>
      <c r="CX260" s="927"/>
      <c r="CY260" s="927"/>
      <c r="CZ260" s="927"/>
    </row>
    <row r="261" s="133" customFormat="true" ht="15" customHeight="true" x14ac:dyDescent="0.2">
      <c r="A261" s="1159" t="s">
        <v>72</v>
      </c>
      <c r="B261" s="157" t="s">
        <v>49</v>
      </c>
      <c r="C261" s="561">
        <v>95.158715977586198</v>
      </c>
      <c r="D261" s="580">
        <v>93.170568425647687</v>
      </c>
      <c r="E261" s="580">
        <v>94.767702037260506</v>
      </c>
      <c r="F261" s="580">
        <v>97.238954247242148</v>
      </c>
      <c r="G261" s="600">
        <v>96.963817963278927</v>
      </c>
      <c r="H261" s="618">
        <v>95.376393578199327</v>
      </c>
      <c r="I261" s="580">
        <v>91.099081677974567</v>
      </c>
      <c r="J261" s="580">
        <v>93.242734302857571</v>
      </c>
      <c r="K261" s="580">
        <v>97.006521321236534</v>
      </c>
      <c r="L261" s="600">
        <v>96.628203647623479</v>
      </c>
      <c r="M261" s="618">
        <v>97.094805900404737</v>
      </c>
      <c r="N261" s="580">
        <v>98.193873739430614</v>
      </c>
      <c r="O261" s="580">
        <v>95.492890032344263</v>
      </c>
      <c r="P261" s="580">
        <v>98.263652165014989</v>
      </c>
      <c r="Q261" s="651">
        <v>98.391737588282098</v>
      </c>
      <c r="R261" s="618">
        <v>97.956475485268683</v>
      </c>
      <c r="S261" s="580">
        <v>98.850862000202881</v>
      </c>
      <c r="T261" s="580">
        <v>97.986893185493713</v>
      </c>
      <c r="U261" s="580">
        <v>90.315538795473415</v>
      </c>
      <c r="V261" s="580">
        <v>98.382765512481086</v>
      </c>
      <c r="W261" s="580">
        <v>96.883554169902467</v>
      </c>
      <c r="X261" s="580">
        <v>95.05340598458551</v>
      </c>
      <c r="Y261" s="666">
        <v>100</v>
      </c>
      <c r="Z261" s="666">
        <v>85.957742668448219</v>
      </c>
      <c r="AA261" s="666">
        <v>96.867585108365375</v>
      </c>
      <c r="AB261" s="666">
        <v>98.563269952486039</v>
      </c>
      <c r="AC261" s="666">
        <v>93.83698148910149</v>
      </c>
      <c r="AD261" s="666">
        <v>98.506841934945015</v>
      </c>
      <c r="AE261" s="666">
        <v>98.732027733787845</v>
      </c>
      <c r="AF261" s="666">
        <v>98.142854860161748</v>
      </c>
      <c r="AG261" s="666">
        <v>97.872451411299224</v>
      </c>
      <c r="AH261" s="881"/>
      <c r="AI261" s="881"/>
      <c r="AJ261" s="881"/>
      <c r="AK261" s="881"/>
      <c r="AL261" s="881"/>
      <c r="AM261" s="881"/>
      <c r="AN261" s="881"/>
      <c r="AO261" s="881"/>
      <c r="AP261" s="881"/>
      <c r="AQ261" s="881"/>
      <c r="AR261" s="881"/>
      <c r="AS261" s="881"/>
      <c r="AT261" s="881"/>
      <c r="AU261" s="881"/>
      <c r="AV261" s="881"/>
      <c r="AW261" s="881"/>
      <c r="AX261" s="881"/>
      <c r="AY261" s="881"/>
      <c r="AZ261" s="242"/>
      <c r="BA261" s="1160" t="s">
        <v>72</v>
      </c>
      <c r="BB261" s="432" t="s">
        <v>49</v>
      </c>
      <c r="BC261" s="684">
        <v>1637.5198226584853</v>
      </c>
      <c r="BD261" s="701">
        <v>1508.7848141419938</v>
      </c>
      <c r="BE261" s="701">
        <v>1398.9719159125593</v>
      </c>
      <c r="BF261" s="701">
        <v>1388.3199151703727</v>
      </c>
      <c r="BG261" s="719">
        <v>1934.99731287023</v>
      </c>
      <c r="BH261" s="737">
        <v>1168.3574269828775</v>
      </c>
      <c r="BI261" s="701">
        <v>1082.1274951656055</v>
      </c>
      <c r="BJ261" s="701">
        <v>1025.4358405831867</v>
      </c>
      <c r="BK261" s="701">
        <v>937.77903058944958</v>
      </c>
      <c r="BL261" s="719">
        <v>882.17029682335055</v>
      </c>
      <c r="BM261" s="737">
        <v>630.66289087785321</v>
      </c>
      <c r="BN261" s="701">
        <v>573.66910394958074</v>
      </c>
      <c r="BO261" s="701">
        <v>618.66599062296314</v>
      </c>
      <c r="BP261" s="701">
        <v>456.92159784687152</v>
      </c>
      <c r="BQ261" s="719">
        <v>492.80410731190489</v>
      </c>
      <c r="BR261" s="737">
        <v>315.6287725871602</v>
      </c>
      <c r="BS261" s="701">
        <v>773.07342417883694</v>
      </c>
      <c r="BT261" s="701">
        <v>408.16916342919768</v>
      </c>
      <c r="BU261" s="701">
        <v>263.7591239977541</v>
      </c>
      <c r="BV261" s="701">
        <v>580.0148981122752</v>
      </c>
      <c r="BW261" s="701">
        <v>357.66286116004818</v>
      </c>
      <c r="BX261" s="701">
        <v>763.3509182566961</v>
      </c>
      <c r="BY261" s="755">
        <v>50.378104097769842</v>
      </c>
      <c r="BZ261" s="755">
        <v>1133.9708751723235</v>
      </c>
      <c r="CA261" s="755">
        <v>301.97073322941378</v>
      </c>
      <c r="CB261" s="755">
        <v>624.74917966525186</v>
      </c>
      <c r="CC261" s="755">
        <v>277.43995680306449</v>
      </c>
      <c r="CD261" s="755">
        <v>415.64962196243965</v>
      </c>
      <c r="CE261" s="755">
        <v>403.09287180544743</v>
      </c>
      <c r="CF261" s="755">
        <v>620.44835634950607</v>
      </c>
      <c r="CG261" s="755">
        <v>579.23491994646633</v>
      </c>
      <c r="CH261" s="928"/>
      <c r="CI261" s="928"/>
      <c r="CJ261" s="928"/>
      <c r="CK261" s="928"/>
      <c r="CL261" s="928"/>
      <c r="CM261" s="928"/>
      <c r="CN261" s="928"/>
      <c r="CO261" s="928"/>
      <c r="CP261" s="928"/>
      <c r="CQ261" s="928"/>
      <c r="CR261" s="928"/>
      <c r="CS261" s="928"/>
      <c r="CT261" s="928"/>
      <c r="CU261" s="928"/>
      <c r="CV261" s="928"/>
      <c r="CW261" s="928"/>
      <c r="CX261" s="928"/>
      <c r="CY261" s="928"/>
      <c r="CZ261" s="929"/>
    </row>
    <row r="262" s="133" customFormat="true" ht="15" customHeight="true" x14ac:dyDescent="0.2">
      <c r="A262" s="1155"/>
      <c r="B262" s="158" t="s">
        <v>48</v>
      </c>
      <c r="C262" s="562">
        <v>4.6452798776489681</v>
      </c>
      <c r="D262" s="581">
        <v>6.82943157435232</v>
      </c>
      <c r="E262" s="581">
        <v>4.9995296862982306</v>
      </c>
      <c r="F262" s="581">
        <v>2.7610457527577998</v>
      </c>
      <c r="G262" s="601">
        <v>3.0361820367210557</v>
      </c>
      <c r="H262" s="619">
        <v>4.3482669842642085</v>
      </c>
      <c r="I262" s="581">
        <v>8.9009183220253085</v>
      </c>
      <c r="J262" s="581">
        <v>6.444816836670733</v>
      </c>
      <c r="K262" s="581">
        <v>2.9934786787634411</v>
      </c>
      <c r="L262" s="601">
        <v>3.3717963523765637</v>
      </c>
      <c r="M262" s="619">
        <v>2.9051940995952861</v>
      </c>
      <c r="N262" s="581">
        <v>1.8061262605693518</v>
      </c>
      <c r="O262" s="581">
        <v>4.5071099676556852</v>
      </c>
      <c r="P262" s="581">
        <v>1.7363478349850352</v>
      </c>
      <c r="Q262" s="652">
        <v>1.6082624117178861</v>
      </c>
      <c r="R262" s="619">
        <v>2.0435245147312893</v>
      </c>
      <c r="S262" s="581">
        <v>1.1491379997971145</v>
      </c>
      <c r="T262" s="581">
        <v>2.0131068145063109</v>
      </c>
      <c r="U262" s="581">
        <v>9.684461204526567</v>
      </c>
      <c r="V262" s="581">
        <v>1.6172344875189204</v>
      </c>
      <c r="W262" s="581">
        <v>3.1164458300975353</v>
      </c>
      <c r="X262" s="581">
        <v>4.526596521718913</v>
      </c>
      <c r="Y262" s="667">
        <v>0</v>
      </c>
      <c r="Z262" s="667">
        <v>14.042257331551818</v>
      </c>
      <c r="AA262" s="667">
        <v>3.1324148916347405</v>
      </c>
      <c r="AB262" s="667">
        <v>1.4367300475139688</v>
      </c>
      <c r="AC262" s="667">
        <v>6.1630185108984703</v>
      </c>
      <c r="AD262" s="667">
        <v>0.6788074223714391</v>
      </c>
      <c r="AE262" s="667">
        <v>1.2679722662121486</v>
      </c>
      <c r="AF262" s="667">
        <v>1.8571451398382339</v>
      </c>
      <c r="AG262" s="667">
        <v>2.1275485887007743</v>
      </c>
      <c r="AH262" s="882"/>
      <c r="AI262" s="882"/>
      <c r="AJ262" s="882"/>
      <c r="AK262" s="882"/>
      <c r="AL262" s="882"/>
      <c r="AM262" s="882"/>
      <c r="AN262" s="882"/>
      <c r="AO262" s="882"/>
      <c r="AP262" s="882"/>
      <c r="AQ262" s="882"/>
      <c r="AR262" s="882"/>
      <c r="AS262" s="882"/>
      <c r="AT262" s="882"/>
      <c r="AU262" s="882"/>
      <c r="AV262" s="882"/>
      <c r="AW262" s="882"/>
      <c r="AX262" s="882"/>
      <c r="AY262" s="882"/>
      <c r="AZ262" s="242"/>
      <c r="BA262" s="1156"/>
      <c r="BB262" s="433" t="s">
        <v>48</v>
      </c>
      <c r="BC262" s="563">
        <v>79.937374136473949</v>
      </c>
      <c r="BD262" s="702">
        <v>110.59439501893323</v>
      </c>
      <c r="BE262" s="702">
        <v>73.803642734234401</v>
      </c>
      <c r="BF262" s="702">
        <v>39.420567970155261</v>
      </c>
      <c r="BG262" s="720">
        <v>60.589652984425818</v>
      </c>
      <c r="BH262" s="738">
        <v>53.2661158067814</v>
      </c>
      <c r="BI262" s="702">
        <v>105.73024745227092</v>
      </c>
      <c r="BJ262" s="702">
        <v>70.876795063200888</v>
      </c>
      <c r="BK262" s="702">
        <v>28.938482642469658</v>
      </c>
      <c r="BL262" s="720">
        <v>30.782923377641417</v>
      </c>
      <c r="BM262" s="738">
        <v>18.87019694226926</v>
      </c>
      <c r="BN262" s="702">
        <v>10.551766562037203</v>
      </c>
      <c r="BO262" s="702">
        <v>29.200034180993818</v>
      </c>
      <c r="BP262" s="702">
        <v>8.0739399533715392</v>
      </c>
      <c r="BQ262" s="720">
        <v>8.055130863186557</v>
      </c>
      <c r="BR262" s="738">
        <v>6.5845073655534643</v>
      </c>
      <c r="BS262" s="702">
        <v>8.9869529752340611</v>
      </c>
      <c r="BT262" s="702">
        <v>8.3856942256059135</v>
      </c>
      <c r="BU262" s="702">
        <v>28.282674695444388</v>
      </c>
      <c r="BV262" s="702">
        <v>9.5343944807380367</v>
      </c>
      <c r="BW262" s="702">
        <v>11.504913726516191</v>
      </c>
      <c r="BX262" s="702">
        <v>36.35200207336122</v>
      </c>
      <c r="BY262" s="756">
        <v>0</v>
      </c>
      <c r="BZ262" s="756">
        <v>185.24812706022468</v>
      </c>
      <c r="CA262" s="756">
        <v>9.7648518908312347</v>
      </c>
      <c r="CB262" s="756">
        <v>9.1067993078706753</v>
      </c>
      <c r="CC262" s="756">
        <v>18.221681498128195</v>
      </c>
      <c r="CD262" s="756">
        <v>2.864227935358227</v>
      </c>
      <c r="CE262" s="756">
        <v>5.1767455190450349</v>
      </c>
      <c r="CF262" s="756">
        <v>11.740667735383287</v>
      </c>
      <c r="CG262" s="756">
        <v>12.591392354928155</v>
      </c>
      <c r="CH262" s="930"/>
      <c r="CI262" s="930"/>
      <c r="CJ262" s="930"/>
      <c r="CK262" s="930"/>
      <c r="CL262" s="930"/>
      <c r="CM262" s="930"/>
      <c r="CN262" s="930"/>
      <c r="CO262" s="930"/>
      <c r="CP262" s="930"/>
      <c r="CQ262" s="930"/>
      <c r="CR262" s="930"/>
      <c r="CS262" s="930"/>
      <c r="CT262" s="930"/>
      <c r="CU262" s="930"/>
      <c r="CV262" s="930"/>
      <c r="CW262" s="930"/>
      <c r="CX262" s="930"/>
      <c r="CY262" s="930"/>
      <c r="CZ262" s="931"/>
    </row>
    <row r="263" s="133" customFormat="true" ht="15" customHeight="true" x14ac:dyDescent="0.2">
      <c r="A263" s="1155"/>
      <c r="B263" s="158" t="s">
        <v>112</v>
      </c>
      <c r="C263" s="562">
        <v>0.19600414476474787</v>
      </c>
      <c r="D263" s="581">
        <v>0</v>
      </c>
      <c r="E263" s="581">
        <v>0.2327682764412396</v>
      </c>
      <c r="F263" s="586">
        <v>0</v>
      </c>
      <c r="G263" s="601">
        <v>0</v>
      </c>
      <c r="H263" s="620">
        <v>0.27533943753636292</v>
      </c>
      <c r="I263" s="586">
        <v>0</v>
      </c>
      <c r="J263" s="586">
        <v>0.31244886047171394</v>
      </c>
      <c r="K263" s="586">
        <v>0</v>
      </c>
      <c r="L263" s="637">
        <v>0</v>
      </c>
      <c r="M263" s="619">
        <v>0</v>
      </c>
      <c r="N263" s="581">
        <v>0</v>
      </c>
      <c r="O263" s="581">
        <v>0</v>
      </c>
      <c r="P263" s="586">
        <v>0</v>
      </c>
      <c r="Q263" s="652">
        <v>0</v>
      </c>
      <c r="R263" s="619">
        <v>0</v>
      </c>
      <c r="S263" s="586">
        <v>0</v>
      </c>
      <c r="T263" s="581">
        <v>0</v>
      </c>
      <c r="U263" s="581">
        <v>0</v>
      </c>
      <c r="V263" s="581">
        <v>0</v>
      </c>
      <c r="W263" s="586">
        <v>0</v>
      </c>
      <c r="X263" s="581">
        <v>0.41999749369553713</v>
      </c>
      <c r="Y263" s="667">
        <v>0</v>
      </c>
      <c r="Z263" s="667">
        <v>0</v>
      </c>
      <c r="AA263" s="667">
        <v>0</v>
      </c>
      <c r="AB263" s="667">
        <v>0</v>
      </c>
      <c r="AC263" s="667">
        <v>0</v>
      </c>
      <c r="AD263" s="667">
        <v>0.81435064268357582</v>
      </c>
      <c r="AE263" s="667">
        <v>0</v>
      </c>
      <c r="AF263" s="667">
        <v>0</v>
      </c>
      <c r="AG263" s="667">
        <v>0</v>
      </c>
      <c r="AH263" s="882"/>
      <c r="AI263" s="882"/>
      <c r="AJ263" s="882"/>
      <c r="AK263" s="882"/>
      <c r="AL263" s="882"/>
      <c r="AM263" s="882"/>
      <c r="AN263" s="882"/>
      <c r="AO263" s="882"/>
      <c r="AP263" s="882"/>
      <c r="AQ263" s="882"/>
      <c r="AR263" s="882"/>
      <c r="AS263" s="882"/>
      <c r="AT263" s="882"/>
      <c r="AU263" s="882"/>
      <c r="AV263" s="882"/>
      <c r="AW263" s="882"/>
      <c r="AX263" s="882"/>
      <c r="AY263" s="882"/>
      <c r="AZ263" s="242"/>
      <c r="BA263" s="1156"/>
      <c r="BB263" s="433" t="s">
        <v>112</v>
      </c>
      <c r="BC263" s="563">
        <v>3.3728983107663781</v>
      </c>
      <c r="BD263" s="702">
        <v>0</v>
      </c>
      <c r="BE263" s="702">
        <v>3.4361525567923179</v>
      </c>
      <c r="BF263" s="702">
        <v>0</v>
      </c>
      <c r="BG263" s="720">
        <v>0</v>
      </c>
      <c r="BH263" s="738">
        <v>3.3728983107663781</v>
      </c>
      <c r="BI263" s="702">
        <v>0</v>
      </c>
      <c r="BJ263" s="702">
        <v>3.4361525567923179</v>
      </c>
      <c r="BK263" s="702">
        <v>0</v>
      </c>
      <c r="BL263" s="720">
        <v>0</v>
      </c>
      <c r="BM263" s="738">
        <v>0</v>
      </c>
      <c r="BN263" s="702">
        <v>0</v>
      </c>
      <c r="BO263" s="702">
        <v>0</v>
      </c>
      <c r="BP263" s="702">
        <v>0</v>
      </c>
      <c r="BQ263" s="720">
        <v>0</v>
      </c>
      <c r="BR263" s="738">
        <v>0</v>
      </c>
      <c r="BS263" s="702">
        <v>0</v>
      </c>
      <c r="BT263" s="702">
        <v>0</v>
      </c>
      <c r="BU263" s="702">
        <v>0</v>
      </c>
      <c r="BV263" s="702">
        <v>0</v>
      </c>
      <c r="BW263" s="702">
        <v>0</v>
      </c>
      <c r="BX263" s="702">
        <v>3.3728983107663781</v>
      </c>
      <c r="BY263" s="756">
        <v>0</v>
      </c>
      <c r="BZ263" s="756">
        <v>0</v>
      </c>
      <c r="CA263" s="756">
        <v>0</v>
      </c>
      <c r="CB263" s="756">
        <v>0</v>
      </c>
      <c r="CC263" s="756">
        <v>0</v>
      </c>
      <c r="CD263" s="756">
        <v>3.4361525567923179</v>
      </c>
      <c r="CE263" s="756">
        <v>0</v>
      </c>
      <c r="CF263" s="756">
        <v>0</v>
      </c>
      <c r="CG263" s="756">
        <v>0</v>
      </c>
      <c r="CH263" s="930"/>
      <c r="CI263" s="930"/>
      <c r="CJ263" s="930"/>
      <c r="CK263" s="930"/>
      <c r="CL263" s="930"/>
      <c r="CM263" s="930"/>
      <c r="CN263" s="930"/>
      <c r="CO263" s="930"/>
      <c r="CP263" s="930"/>
      <c r="CQ263" s="930"/>
      <c r="CR263" s="930"/>
      <c r="CS263" s="930"/>
      <c r="CT263" s="930"/>
      <c r="CU263" s="930"/>
      <c r="CV263" s="930"/>
      <c r="CW263" s="930"/>
      <c r="CX263" s="930"/>
      <c r="CY263" s="930"/>
      <c r="CZ263" s="931"/>
    </row>
    <row r="264" s="133" customFormat="true" ht="15" customHeight="true" x14ac:dyDescent="0.2">
      <c r="A264" s="1155" t="s">
        <v>73</v>
      </c>
      <c r="B264" s="158" t="s">
        <v>88</v>
      </c>
      <c r="C264" s="562">
        <v>2.0739681313716662</v>
      </c>
      <c r="D264" s="581">
        <v>1.4051554076855663</v>
      </c>
      <c r="E264" s="581">
        <v>1.1855876175940532</v>
      </c>
      <c r="F264" s="581">
        <v>3.4028131876864367</v>
      </c>
      <c r="G264" s="601">
        <v>4.5901755305567589</v>
      </c>
      <c r="H264" s="619">
        <v>0.86555973133507214</v>
      </c>
      <c r="I264" s="581">
        <v>1.7264605062345981</v>
      </c>
      <c r="J264" s="581">
        <v>1.6964502326662068</v>
      </c>
      <c r="K264" s="581">
        <v>1.4607913203193268</v>
      </c>
      <c r="L264" s="601">
        <v>4.1025886514514243</v>
      </c>
      <c r="M264" s="619">
        <v>2.1111878481552373</v>
      </c>
      <c r="N264" s="581">
        <v>8.0685902344493918</v>
      </c>
      <c r="O264" s="581">
        <v>1.5454653565320133</v>
      </c>
      <c r="P264" s="581">
        <v>5.7140206179615269</v>
      </c>
      <c r="Q264" s="652">
        <v>3.4603402664609426</v>
      </c>
      <c r="R264" s="619">
        <v>0.6776538954202278</v>
      </c>
      <c r="S264" s="581">
        <v>3.263575511556839</v>
      </c>
      <c r="T264" s="581">
        <v>3.0722182269681581E-3</v>
      </c>
      <c r="U264" s="581">
        <v>4.9673568671924206</v>
      </c>
      <c r="V264" s="581">
        <v>1.1559437596711351</v>
      </c>
      <c r="W264" s="581">
        <v>4.9354823890994375</v>
      </c>
      <c r="X264" s="581">
        <v>1.1626648756971181</v>
      </c>
      <c r="Y264" s="667">
        <v>0</v>
      </c>
      <c r="Z264" s="667">
        <v>0.62753497694004101</v>
      </c>
      <c r="AA264" s="667">
        <v>0.31589443021582286</v>
      </c>
      <c r="AB264" s="667">
        <v>2.0341721030832485</v>
      </c>
      <c r="AC264" s="667">
        <v>1.3210264331472019</v>
      </c>
      <c r="AD264" s="667">
        <v>19.44598816900605</v>
      </c>
      <c r="AE264" s="667">
        <v>3.3056052878089299</v>
      </c>
      <c r="AF264" s="667">
        <v>1.0947713675545452</v>
      </c>
      <c r="AG264" s="667">
        <v>1.8656200326418466</v>
      </c>
      <c r="AH264" s="882"/>
      <c r="AI264" s="882"/>
      <c r="AJ264" s="882"/>
      <c r="AK264" s="882"/>
      <c r="AL264" s="882"/>
      <c r="AM264" s="882"/>
      <c r="AN264" s="882"/>
      <c r="AO264" s="882"/>
      <c r="AP264" s="882"/>
      <c r="AQ264" s="882"/>
      <c r="AR264" s="882"/>
      <c r="AS264" s="882"/>
      <c r="AT264" s="882"/>
      <c r="AU264" s="882"/>
      <c r="AV264" s="882"/>
      <c r="AW264" s="882"/>
      <c r="AX264" s="882"/>
      <c r="AY264" s="882"/>
      <c r="AZ264" s="242"/>
      <c r="BA264" s="1156" t="s">
        <v>73</v>
      </c>
      <c r="BB264" s="433" t="s">
        <v>88</v>
      </c>
      <c r="BC264" s="563">
        <v>35.689467767545516</v>
      </c>
      <c r="BD264" s="702">
        <v>22.754794528460522</v>
      </c>
      <c r="BE264" s="702">
        <v>17.501783257503003</v>
      </c>
      <c r="BF264" s="702">
        <v>48.6857396379677</v>
      </c>
      <c r="BG264" s="720">
        <v>91.600944597640478</v>
      </c>
      <c r="BH264" s="738">
        <v>10.603075904453048</v>
      </c>
      <c r="BI264" s="702">
        <v>20.507894796547482</v>
      </c>
      <c r="BJ264" s="702">
        <v>18.656690876216633</v>
      </c>
      <c r="BK264" s="702">
        <v>14.12172552529872</v>
      </c>
      <c r="BL264" s="720">
        <v>37.578171191624342</v>
      </c>
      <c r="BM264" s="738">
        <v>13.712863619805907</v>
      </c>
      <c r="BN264" s="702">
        <v>47.138388105715649</v>
      </c>
      <c r="BO264" s="702">
        <v>10.01254497008626</v>
      </c>
      <c r="BP264" s="702">
        <v>26.569940902506968</v>
      </c>
      <c r="BQ264" s="720">
        <v>17.331433896862208</v>
      </c>
      <c r="BR264" s="738">
        <v>2.1834908431608491</v>
      </c>
      <c r="BS264" s="702">
        <v>25.52313095438932</v>
      </c>
      <c r="BT264" s="702">
        <v>1.2797474262192139E-2</v>
      </c>
      <c r="BU264" s="702">
        <v>14.506758342458863</v>
      </c>
      <c r="BV264" s="702">
        <v>6.814858257914258</v>
      </c>
      <c r="BW264" s="702">
        <v>18.220210515756641</v>
      </c>
      <c r="BX264" s="702">
        <v>9.3370804685539497</v>
      </c>
      <c r="BY264" s="756">
        <v>0</v>
      </c>
      <c r="BZ264" s="756">
        <v>8.2785606614486564</v>
      </c>
      <c r="CA264" s="756">
        <v>0.98475535039555839</v>
      </c>
      <c r="CB264" s="756">
        <v>12.954934245661963</v>
      </c>
      <c r="CC264" s="756">
        <v>3.9057683946348285</v>
      </c>
      <c r="CD264" s="756">
        <v>82.05234755644031</v>
      </c>
      <c r="CE264" s="756">
        <v>13.495782058795706</v>
      </c>
      <c r="CF264" s="756">
        <v>6.9210244245038774</v>
      </c>
      <c r="CG264" s="756">
        <v>11.041230240740314</v>
      </c>
      <c r="CH264" s="930"/>
      <c r="CI264" s="930"/>
      <c r="CJ264" s="930"/>
      <c r="CK264" s="930"/>
      <c r="CL264" s="930"/>
      <c r="CM264" s="930"/>
      <c r="CN264" s="930"/>
      <c r="CO264" s="930"/>
      <c r="CP264" s="930"/>
      <c r="CQ264" s="930"/>
      <c r="CR264" s="930"/>
      <c r="CS264" s="930"/>
      <c r="CT264" s="930"/>
      <c r="CU264" s="930"/>
      <c r="CV264" s="930"/>
      <c r="CW264" s="930"/>
      <c r="CX264" s="930"/>
      <c r="CY264" s="930"/>
      <c r="CZ264" s="931"/>
    </row>
    <row r="265" s="133" customFormat="true" ht="15" customHeight="true" x14ac:dyDescent="0.2">
      <c r="A265" s="1155"/>
      <c r="B265" s="158" t="s">
        <v>89</v>
      </c>
      <c r="C265" s="562">
        <v>95.679668471163907</v>
      </c>
      <c r="D265" s="581">
        <v>95.813450529761298</v>
      </c>
      <c r="E265" s="581">
        <v>96.671168769700145</v>
      </c>
      <c r="F265" s="581">
        <v>94.481569001313986</v>
      </c>
      <c r="G265" s="601">
        <v>92.67617987918338</v>
      </c>
      <c r="H265" s="619">
        <v>96.771515453286426</v>
      </c>
      <c r="I265" s="581">
        <v>95.247925071430871</v>
      </c>
      <c r="J265" s="581">
        <v>95.991073720184644</v>
      </c>
      <c r="K265" s="581">
        <v>95.617769962290325</v>
      </c>
      <c r="L265" s="601">
        <v>93.076859793697082</v>
      </c>
      <c r="M265" s="619">
        <v>96.426417317869792</v>
      </c>
      <c r="N265" s="581">
        <v>88.084150725566715</v>
      </c>
      <c r="O265" s="581">
        <v>95.632283452018754</v>
      </c>
      <c r="P265" s="581">
        <v>93.92793490818741</v>
      </c>
      <c r="Q265" s="652">
        <v>95.773230325217654</v>
      </c>
      <c r="R265" s="619">
        <v>98.897435309885907</v>
      </c>
      <c r="S265" s="581">
        <v>96.511056743795692</v>
      </c>
      <c r="T265" s="581">
        <v>97.75071144876874</v>
      </c>
      <c r="U265" s="581">
        <v>86.88960895420739</v>
      </c>
      <c r="V265" s="581">
        <v>96.96713034481364</v>
      </c>
      <c r="W265" s="581">
        <v>94.619171805614812</v>
      </c>
      <c r="X265" s="581">
        <v>95.829474615910669</v>
      </c>
      <c r="Y265" s="667">
        <v>95.582587312720406</v>
      </c>
      <c r="Z265" s="667">
        <v>96.690326065654048</v>
      </c>
      <c r="AA265" s="667">
        <v>99.468693189390137</v>
      </c>
      <c r="AB265" s="667">
        <v>95.014245109884996</v>
      </c>
      <c r="AC265" s="667">
        <v>94.864869824685954</v>
      </c>
      <c r="AD265" s="667">
        <v>79.498300142182757</v>
      </c>
      <c r="AE265" s="667">
        <v>93.239259985728907</v>
      </c>
      <c r="AF265" s="667">
        <v>94.942003409897495</v>
      </c>
      <c r="AG265" s="667">
        <v>95.590929272507935</v>
      </c>
      <c r="AH265" s="882"/>
      <c r="AI265" s="882"/>
      <c r="AJ265" s="882"/>
      <c r="AK265" s="882"/>
      <c r="AL265" s="882"/>
      <c r="AM265" s="882"/>
      <c r="AN265" s="882"/>
      <c r="AO265" s="882"/>
      <c r="AP265" s="882"/>
      <c r="AQ265" s="882"/>
      <c r="AR265" s="882"/>
      <c r="AS265" s="882"/>
      <c r="AT265" s="882"/>
      <c r="AU265" s="882"/>
      <c r="AV265" s="882"/>
      <c r="AW265" s="882"/>
      <c r="AX265" s="882"/>
      <c r="AY265" s="882"/>
      <c r="AZ265" s="242"/>
      <c r="BA265" s="1156"/>
      <c r="BB265" s="433" t="s">
        <v>89</v>
      </c>
      <c r="BC265" s="563">
        <v>1646.4845299491742</v>
      </c>
      <c r="BD265" s="702">
        <v>1551.5830974586445</v>
      </c>
      <c r="BE265" s="702">
        <v>1427.0711147356976</v>
      </c>
      <c r="BF265" s="702">
        <v>1351.794769583609</v>
      </c>
      <c r="BG265" s="720">
        <v>1849.4337661209986</v>
      </c>
      <c r="BH265" s="738">
        <v>1185.4476203017082</v>
      </c>
      <c r="BI265" s="702">
        <v>1131.4098526438665</v>
      </c>
      <c r="BJ265" s="702">
        <v>1055.6606700209516</v>
      </c>
      <c r="BK265" s="702">
        <v>924.3537279872703</v>
      </c>
      <c r="BL265" s="720">
        <v>852.54907778018537</v>
      </c>
      <c r="BM265" s="738">
        <v>626.32148587907682</v>
      </c>
      <c r="BN265" s="702">
        <v>514.60599215167167</v>
      </c>
      <c r="BO265" s="702">
        <v>619.56907322984659</v>
      </c>
      <c r="BP265" s="702">
        <v>436.76070607098814</v>
      </c>
      <c r="BQ265" s="720">
        <v>479.6890717825608</v>
      </c>
      <c r="BR265" s="738">
        <v>318.66067010109668</v>
      </c>
      <c r="BS265" s="702">
        <v>754.7747343659081</v>
      </c>
      <c r="BT265" s="702">
        <v>407.18533693197634</v>
      </c>
      <c r="BU265" s="702">
        <v>253.75397686735374</v>
      </c>
      <c r="BV265" s="702">
        <v>571.66903099559386</v>
      </c>
      <c r="BW265" s="702">
        <v>349.30349117088366</v>
      </c>
      <c r="BX265" s="702">
        <v>769.58333777092525</v>
      </c>
      <c r="BY265" s="756">
        <v>48.152695335744035</v>
      </c>
      <c r="BZ265" s="756">
        <v>1275.5571547787183</v>
      </c>
      <c r="CA265" s="756">
        <v>310.07931272540628</v>
      </c>
      <c r="CB265" s="756">
        <v>605.11266275555352</v>
      </c>
      <c r="CC265" s="756">
        <v>280.47902829596035</v>
      </c>
      <c r="CD265" s="756">
        <v>335.4430794012975</v>
      </c>
      <c r="CE265" s="756">
        <v>380.66756993992408</v>
      </c>
      <c r="CF265" s="756">
        <v>600.21292480367345</v>
      </c>
      <c r="CG265" s="756">
        <v>565.73227160811803</v>
      </c>
      <c r="CH265" s="930"/>
      <c r="CI265" s="930"/>
      <c r="CJ265" s="930"/>
      <c r="CK265" s="930"/>
      <c r="CL265" s="930"/>
      <c r="CM265" s="930"/>
      <c r="CN265" s="930"/>
      <c r="CO265" s="930"/>
      <c r="CP265" s="930"/>
      <c r="CQ265" s="930"/>
      <c r="CR265" s="930"/>
      <c r="CS265" s="930"/>
      <c r="CT265" s="930"/>
      <c r="CU265" s="930"/>
      <c r="CV265" s="930"/>
      <c r="CW265" s="930"/>
      <c r="CX265" s="930"/>
      <c r="CY265" s="930"/>
      <c r="CZ265" s="931"/>
    </row>
    <row r="266" s="133" customFormat="true" ht="15" customHeight="true" x14ac:dyDescent="0.2">
      <c r="A266" s="1155"/>
      <c r="B266" s="158" t="s">
        <v>90</v>
      </c>
      <c r="C266" s="562">
        <v>1.9454658149918975</v>
      </c>
      <c r="D266" s="581">
        <v>2.6880615625980897</v>
      </c>
      <c r="E266" s="581">
        <v>1.9971989632543319</v>
      </c>
      <c r="F266" s="581">
        <v>1.9052929962073262</v>
      </c>
      <c r="G266" s="601">
        <v>2.6796933238280718</v>
      </c>
      <c r="H266" s="619">
        <v>1.9402349216853201</v>
      </c>
      <c r="I266" s="581">
        <v>2.9315426745655389</v>
      </c>
      <c r="J266" s="581">
        <v>2.1345205267301668</v>
      </c>
      <c r="K266" s="581">
        <v>2.9008676056934699</v>
      </c>
      <c r="L266" s="601">
        <v>2.492020435099545</v>
      </c>
      <c r="M266" s="619">
        <v>1.3445339238993086</v>
      </c>
      <c r="N266" s="581">
        <v>3.8472590399837472</v>
      </c>
      <c r="O266" s="581">
        <v>2.7742321843756836</v>
      </c>
      <c r="P266" s="581">
        <v>0.35804447385113158</v>
      </c>
      <c r="Q266" s="652">
        <v>0.68777086912576801</v>
      </c>
      <c r="R266" s="619">
        <v>0.35074023257811582</v>
      </c>
      <c r="S266" s="581">
        <v>0.22536774464740364</v>
      </c>
      <c r="T266" s="581">
        <v>1.8128909712433527</v>
      </c>
      <c r="U266" s="581">
        <v>7.8808985487097472</v>
      </c>
      <c r="V266" s="581">
        <v>1.8769258955152011</v>
      </c>
      <c r="W266" s="581">
        <v>0.44534580528572104</v>
      </c>
      <c r="X266" s="581">
        <v>2.5878630146966572</v>
      </c>
      <c r="Y266" s="667">
        <v>4.4174126872795982</v>
      </c>
      <c r="Z266" s="667">
        <v>2.6821389574058956</v>
      </c>
      <c r="AA266" s="667">
        <v>8.9033301783870783E-2</v>
      </c>
      <c r="AB266" s="667">
        <v>2.4790775121711301</v>
      </c>
      <c r="AC266" s="667">
        <v>3.6416216526240222</v>
      </c>
      <c r="AD266" s="667">
        <v>0.64853636746955967</v>
      </c>
      <c r="AE266" s="667">
        <v>3.455134726462143</v>
      </c>
      <c r="AF266" s="667">
        <v>3.7864681930969404</v>
      </c>
      <c r="AG266" s="667">
        <v>2.5434506948502471</v>
      </c>
      <c r="AH266" s="882"/>
      <c r="AI266" s="882"/>
      <c r="AJ266" s="882"/>
      <c r="AK266" s="882"/>
      <c r="AL266" s="882"/>
      <c r="AM266" s="882"/>
      <c r="AN266" s="882"/>
      <c r="AO266" s="882"/>
      <c r="AP266" s="882"/>
      <c r="AQ266" s="882"/>
      <c r="AR266" s="882"/>
      <c r="AS266" s="882"/>
      <c r="AT266" s="882"/>
      <c r="AU266" s="882"/>
      <c r="AV266" s="882"/>
      <c r="AW266" s="882"/>
      <c r="AX266" s="882"/>
      <c r="AY266" s="882"/>
      <c r="AZ266" s="242"/>
      <c r="BA266" s="1156"/>
      <c r="BB266" s="433" t="s">
        <v>90</v>
      </c>
      <c r="BC266" s="563">
        <v>33.478161234374483</v>
      </c>
      <c r="BD266" s="702">
        <v>43.529910074159801</v>
      </c>
      <c r="BE266" s="702">
        <v>29.482884991597061</v>
      </c>
      <c r="BF266" s="702">
        <v>27.25997391895055</v>
      </c>
      <c r="BG266" s="720">
        <v>53.475610695190397</v>
      </c>
      <c r="BH266" s="738">
        <v>23.767808739632823</v>
      </c>
      <c r="BI266" s="702">
        <v>34.822556637973975</v>
      </c>
      <c r="BJ266" s="702">
        <v>23.474363626663138</v>
      </c>
      <c r="BK266" s="702">
        <v>28.043195179910239</v>
      </c>
      <c r="BL266" s="720">
        <v>22.825971229181533</v>
      </c>
      <c r="BM266" s="738">
        <v>8.7331927126922331</v>
      </c>
      <c r="BN266" s="702">
        <v>22.476490254229969</v>
      </c>
      <c r="BO266" s="702">
        <v>17.973307771746732</v>
      </c>
      <c r="BP266" s="702">
        <v>1.6648908267481195</v>
      </c>
      <c r="BQ266" s="720">
        <v>3.4447639354935271</v>
      </c>
      <c r="BR266" s="738">
        <v>1.1301316075037238</v>
      </c>
      <c r="BS266" s="702">
        <v>1.7625118337731087</v>
      </c>
      <c r="BT266" s="702">
        <v>7.5516854046995334</v>
      </c>
      <c r="BU266" s="702">
        <v>23.015517874838125</v>
      </c>
      <c r="BV266" s="702">
        <v>11.065403339504947</v>
      </c>
      <c r="BW266" s="702">
        <v>1.644073199923948</v>
      </c>
      <c r="BX266" s="702">
        <v>20.782502090578287</v>
      </c>
      <c r="BY266" s="756">
        <v>2.2254087620258081</v>
      </c>
      <c r="BZ266" s="756">
        <v>35.38328679238051</v>
      </c>
      <c r="CA266" s="756">
        <v>0.2775484842678228</v>
      </c>
      <c r="CB266" s="756">
        <v>15.788381971907258</v>
      </c>
      <c r="CC266" s="756">
        <v>10.766878238879155</v>
      </c>
      <c r="CD266" s="756">
        <v>2.7364992184567161</v>
      </c>
      <c r="CE266" s="756">
        <v>14.106265325772643</v>
      </c>
      <c r="CF266" s="756">
        <v>23.937636317224293</v>
      </c>
      <c r="CG266" s="756">
        <v>15.052810452536413</v>
      </c>
      <c r="CH266" s="930"/>
      <c r="CI266" s="930"/>
      <c r="CJ266" s="930"/>
      <c r="CK266" s="930"/>
      <c r="CL266" s="930"/>
      <c r="CM266" s="930"/>
      <c r="CN266" s="930"/>
      <c r="CO266" s="930"/>
      <c r="CP266" s="930"/>
      <c r="CQ266" s="930"/>
      <c r="CR266" s="930"/>
      <c r="CS266" s="930"/>
      <c r="CT266" s="930"/>
      <c r="CU266" s="930"/>
      <c r="CV266" s="930"/>
      <c r="CW266" s="930"/>
      <c r="CX266" s="930"/>
      <c r="CY266" s="930"/>
      <c r="CZ266" s="931"/>
    </row>
    <row r="267" s="133" customFormat="true" ht="15" customHeight="true" x14ac:dyDescent="0.2">
      <c r="A267" s="1155"/>
      <c r="B267" s="158" t="s">
        <v>112</v>
      </c>
      <c r="C267" s="562">
        <v>0.30089758247247139</v>
      </c>
      <c r="D267" s="581">
        <v>9.3332499955117956E-2</v>
      </c>
      <c r="E267" s="581">
        <v>0.14604464945150655</v>
      </c>
      <c r="F267" s="581">
        <v>0.21032481479212792</v>
      </c>
      <c r="G267" s="601">
        <v>5.3951266431726388E-2</v>
      </c>
      <c r="H267" s="619">
        <v>0.42268989369311732</v>
      </c>
      <c r="I267" s="581">
        <v>9.4071747768854741E-2</v>
      </c>
      <c r="J267" s="581">
        <v>0.17795552041899707</v>
      </c>
      <c r="K267" s="581">
        <v>2.0571111696936137E-2</v>
      </c>
      <c r="L267" s="601">
        <v>0.32853111975188459</v>
      </c>
      <c r="M267" s="619">
        <v>0.11786091007571237</v>
      </c>
      <c r="N267" s="581">
        <v>0</v>
      </c>
      <c r="O267" s="581">
        <v>4.8019007073494192E-2</v>
      </c>
      <c r="P267" s="581">
        <v>0</v>
      </c>
      <c r="Q267" s="652">
        <v>7.8658539195654284E-2</v>
      </c>
      <c r="R267" s="619">
        <v>7.4170562115718972E-2</v>
      </c>
      <c r="S267" s="581">
        <v>0</v>
      </c>
      <c r="T267" s="581">
        <v>0.43332536176094943</v>
      </c>
      <c r="U267" s="581">
        <v>0.26213562989040079</v>
      </c>
      <c r="V267" s="581">
        <v>0</v>
      </c>
      <c r="W267" s="581">
        <v>0</v>
      </c>
      <c r="X267" s="581">
        <v>0.41999749369553713</v>
      </c>
      <c r="Y267" s="667">
        <v>0</v>
      </c>
      <c r="Z267" s="667">
        <v>0</v>
      </c>
      <c r="AA267" s="667">
        <v>0.12637907861017719</v>
      </c>
      <c r="AB267" s="667">
        <v>0.47250527486057137</v>
      </c>
      <c r="AC267" s="667">
        <v>0.17248208954272784</v>
      </c>
      <c r="AD267" s="667">
        <v>0.40717532134178791</v>
      </c>
      <c r="AE267" s="667">
        <v>0</v>
      </c>
      <c r="AF267" s="667">
        <v>0.17675702945109242</v>
      </c>
      <c r="AG267" s="667">
        <v>0</v>
      </c>
      <c r="AH267" s="882"/>
      <c r="AI267" s="882"/>
      <c r="AJ267" s="882"/>
      <c r="AK267" s="882"/>
      <c r="AL267" s="882"/>
      <c r="AM267" s="882"/>
      <c r="AN267" s="882"/>
      <c r="AO267" s="882"/>
      <c r="AP267" s="882"/>
      <c r="AQ267" s="882"/>
      <c r="AR267" s="882"/>
      <c r="AS267" s="882"/>
      <c r="AT267" s="882"/>
      <c r="AU267" s="882"/>
      <c r="AV267" s="882"/>
      <c r="AW267" s="882"/>
      <c r="AX267" s="882"/>
      <c r="AY267" s="882"/>
      <c r="AZ267" s="242"/>
      <c r="BA267" s="1156"/>
      <c r="BB267" s="433" t="s">
        <v>112</v>
      </c>
      <c r="BC267" s="563">
        <v>5.1779361546318636</v>
      </c>
      <c r="BD267" s="702">
        <v>1.5114070996633115</v>
      </c>
      <c r="BE267" s="702">
        <v>2.1559282187893638</v>
      </c>
      <c r="BF267" s="702">
        <v>3.0092216667748786</v>
      </c>
      <c r="BG267" s="720">
        <v>1.0766444408250502</v>
      </c>
      <c r="BH267" s="738">
        <v>5.1779361546318636</v>
      </c>
      <c r="BI267" s="702">
        <v>1.1174385394883017</v>
      </c>
      <c r="BJ267" s="702">
        <v>1.9570636793485821</v>
      </c>
      <c r="BK267" s="702">
        <v>0.19886453944078156</v>
      </c>
      <c r="BL267" s="720">
        <v>3.0092216667748786</v>
      </c>
      <c r="BM267" s="738">
        <v>0.76554560854767217</v>
      </c>
      <c r="BN267" s="702">
        <v>0</v>
      </c>
      <c r="BO267" s="702">
        <v>0.31109883227737789</v>
      </c>
      <c r="BP267" s="702">
        <v>0</v>
      </c>
      <c r="BQ267" s="720">
        <v>0.39396856017500981</v>
      </c>
      <c r="BR267" s="738">
        <v>0.23898740095242302</v>
      </c>
      <c r="BS267" s="702">
        <v>0</v>
      </c>
      <c r="BT267" s="702">
        <v>1.8050378438654853</v>
      </c>
      <c r="BU267" s="702">
        <v>0.76554560854767217</v>
      </c>
      <c r="BV267" s="702">
        <v>0</v>
      </c>
      <c r="BW267" s="702">
        <v>0</v>
      </c>
      <c r="BX267" s="702">
        <v>3.3728983107663781</v>
      </c>
      <c r="BY267" s="756">
        <v>0</v>
      </c>
      <c r="BZ267" s="756">
        <v>0</v>
      </c>
      <c r="CA267" s="756">
        <v>0.39396856017500981</v>
      </c>
      <c r="CB267" s="756">
        <v>3.0092216667748786</v>
      </c>
      <c r="CC267" s="756">
        <v>0.50996337171815942</v>
      </c>
      <c r="CD267" s="756">
        <v>1.718076278396159</v>
      </c>
      <c r="CE267" s="756">
        <v>0</v>
      </c>
      <c r="CF267" s="756">
        <v>1.1174385394883017</v>
      </c>
      <c r="CG267" s="756">
        <v>0</v>
      </c>
      <c r="CH267" s="930"/>
      <c r="CI267" s="930"/>
      <c r="CJ267" s="930"/>
      <c r="CK267" s="930"/>
      <c r="CL267" s="930"/>
      <c r="CM267" s="930"/>
      <c r="CN267" s="930"/>
      <c r="CO267" s="930"/>
      <c r="CP267" s="930"/>
      <c r="CQ267" s="930"/>
      <c r="CR267" s="930"/>
      <c r="CS267" s="930"/>
      <c r="CT267" s="930"/>
      <c r="CU267" s="930"/>
      <c r="CV267" s="930"/>
      <c r="CW267" s="930"/>
      <c r="CX267" s="930"/>
      <c r="CY267" s="930"/>
      <c r="CZ267" s="931"/>
    </row>
    <row r="268" s="133" customFormat="true" ht="15" customHeight="true" x14ac:dyDescent="0.2">
      <c r="A268" s="1155" t="s">
        <v>115</v>
      </c>
      <c r="B268" s="158" t="s">
        <v>88</v>
      </c>
      <c r="C268" s="562">
        <v>2.1487236739047635</v>
      </c>
      <c r="D268" s="581">
        <v>1.4438362148751407</v>
      </c>
      <c r="E268" s="581">
        <v>1.1039333978268495</v>
      </c>
      <c r="F268" s="581">
        <v>3.5068098574378697</v>
      </c>
      <c r="G268" s="601">
        <v>4.7045132332022535</v>
      </c>
      <c r="H268" s="619">
        <v>0.86242152940983441</v>
      </c>
      <c r="I268" s="581">
        <v>1.8951458943762458</v>
      </c>
      <c r="J268" s="581">
        <v>1.6356860937056052</v>
      </c>
      <c r="K268" s="581">
        <v>1.5061885944956619</v>
      </c>
      <c r="L268" s="601">
        <v>4.2597411550741828</v>
      </c>
      <c r="M268" s="619">
        <v>2.1222571190798654</v>
      </c>
      <c r="N268" s="581">
        <v>8.2169996224615574</v>
      </c>
      <c r="O268" s="581">
        <v>1.5748199997372911</v>
      </c>
      <c r="P268" s="581">
        <v>5.8149890545142</v>
      </c>
      <c r="Q268" s="652">
        <v>3.285903610772213</v>
      </c>
      <c r="R268" s="619">
        <v>0.6923150164396431</v>
      </c>
      <c r="S268" s="581">
        <v>3.301514468887627</v>
      </c>
      <c r="T268" s="581">
        <v>3.1492628055585594E-3</v>
      </c>
      <c r="U268" s="581">
        <v>5.5160123799639651</v>
      </c>
      <c r="V268" s="581">
        <v>1.1749453815917477</v>
      </c>
      <c r="W268" s="581">
        <v>4.675933287221917</v>
      </c>
      <c r="X268" s="581">
        <v>1.1872012972012684</v>
      </c>
      <c r="Y268" s="667">
        <v>0</v>
      </c>
      <c r="Z268" s="667">
        <v>0.68221185236345949</v>
      </c>
      <c r="AA268" s="667">
        <v>0.32653555106462245</v>
      </c>
      <c r="AB268" s="667">
        <v>2.0464727965391316</v>
      </c>
      <c r="AC268" s="667">
        <v>1.4103811386552125</v>
      </c>
      <c r="AD268" s="667">
        <v>19.327401501956277</v>
      </c>
      <c r="AE268" s="667">
        <v>3.3480577312985678</v>
      </c>
      <c r="AF268" s="667">
        <v>1.1154875911388795</v>
      </c>
      <c r="AG268" s="667">
        <v>1.9061748282995024</v>
      </c>
      <c r="AH268" s="882"/>
      <c r="AI268" s="882"/>
      <c r="AJ268" s="882"/>
      <c r="AK268" s="882"/>
      <c r="AL268" s="882"/>
      <c r="AM268" s="882"/>
      <c r="AN268" s="882"/>
      <c r="AO268" s="882"/>
      <c r="AP268" s="882"/>
      <c r="AQ268" s="882"/>
      <c r="AR268" s="882"/>
      <c r="AS268" s="882"/>
      <c r="AT268" s="882"/>
      <c r="AU268" s="882"/>
      <c r="AV268" s="882"/>
      <c r="AW268" s="882"/>
      <c r="AX268" s="882"/>
      <c r="AY268" s="882"/>
      <c r="AZ268" s="242"/>
      <c r="BA268" s="1156" t="s">
        <v>115</v>
      </c>
      <c r="BB268" s="433" t="s">
        <v>88</v>
      </c>
      <c r="BC268" s="563">
        <v>35.146990818872098</v>
      </c>
      <c r="BD268" s="702">
        <v>21.778693290371663</v>
      </c>
      <c r="BE268" s="702">
        <v>15.438884612173858</v>
      </c>
      <c r="BF268" s="702">
        <v>48.6857396379677</v>
      </c>
      <c r="BG268" s="720">
        <v>90.98155376589483</v>
      </c>
      <c r="BH268" s="738">
        <v>10.060598955779632</v>
      </c>
      <c r="BI268" s="702">
        <v>20.507894796547482</v>
      </c>
      <c r="BJ268" s="702">
        <v>16.769002360609278</v>
      </c>
      <c r="BK268" s="702">
        <v>14.12172552529872</v>
      </c>
      <c r="BL268" s="720">
        <v>37.578171191624342</v>
      </c>
      <c r="BM268" s="738">
        <v>13.368041252872919</v>
      </c>
      <c r="BN268" s="702">
        <v>47.138388105715649</v>
      </c>
      <c r="BO268" s="702">
        <v>9.737976505273604</v>
      </c>
      <c r="BP268" s="702">
        <v>26.569940902506968</v>
      </c>
      <c r="BQ268" s="720">
        <v>16.180122529051559</v>
      </c>
      <c r="BR268" s="738">
        <v>2.1834908431608491</v>
      </c>
      <c r="BS268" s="702">
        <v>25.52313095438932</v>
      </c>
      <c r="BT268" s="702">
        <v>1.2797474262192139E-2</v>
      </c>
      <c r="BU268" s="702">
        <v>14.506758342458863</v>
      </c>
      <c r="BV268" s="702">
        <v>6.814858257914258</v>
      </c>
      <c r="BW268" s="702">
        <v>16.724076781013004</v>
      </c>
      <c r="BX268" s="702">
        <v>9.0625120037412898</v>
      </c>
      <c r="BY268" s="756">
        <v>0</v>
      </c>
      <c r="BZ268" s="756">
        <v>7.7360837127752413</v>
      </c>
      <c r="CA268" s="756">
        <v>0.98475535039555839</v>
      </c>
      <c r="CB268" s="756">
        <v>12.785322008450764</v>
      </c>
      <c r="CC268" s="756">
        <v>3.9057683946348285</v>
      </c>
      <c r="CD268" s="756">
        <v>80.334271278044142</v>
      </c>
      <c r="CE268" s="756">
        <v>13.495782058795706</v>
      </c>
      <c r="CF268" s="756">
        <v>6.9210244245038774</v>
      </c>
      <c r="CG268" s="756">
        <v>11.041230240740314</v>
      </c>
      <c r="CH268" s="930"/>
      <c r="CI268" s="930"/>
      <c r="CJ268" s="930"/>
      <c r="CK268" s="930"/>
      <c r="CL268" s="930"/>
      <c r="CM268" s="930"/>
      <c r="CN268" s="930"/>
      <c r="CO268" s="930"/>
      <c r="CP268" s="930"/>
      <c r="CQ268" s="930"/>
      <c r="CR268" s="930"/>
      <c r="CS268" s="930"/>
      <c r="CT268" s="930"/>
      <c r="CU268" s="930"/>
      <c r="CV268" s="930"/>
      <c r="CW268" s="930"/>
      <c r="CX268" s="930"/>
      <c r="CY268" s="930"/>
      <c r="CZ268" s="931"/>
    </row>
    <row r="269" s="133" customFormat="true" ht="15" customHeight="true" x14ac:dyDescent="0.2">
      <c r="A269" s="1155"/>
      <c r="B269" s="158" t="s">
        <v>89</v>
      </c>
      <c r="C269" s="562">
        <v>96.656405015308991</v>
      </c>
      <c r="D269" s="581">
        <v>96.556913089035802</v>
      </c>
      <c r="E269" s="581">
        <v>98.185991884459739</v>
      </c>
      <c r="F269" s="581">
        <v>94.840036003822661</v>
      </c>
      <c r="G269" s="601">
        <v>92.932915940569998</v>
      </c>
      <c r="H269" s="619">
        <v>97.775291211137628</v>
      </c>
      <c r="I269" s="581">
        <v>96.057568666636215</v>
      </c>
      <c r="J269" s="581">
        <v>97.176010326001432</v>
      </c>
      <c r="K269" s="581">
        <v>97.099740612424995</v>
      </c>
      <c r="L269" s="601">
        <v>93.703272086898835</v>
      </c>
      <c r="M269" s="619">
        <v>96.693303770942805</v>
      </c>
      <c r="N269" s="581">
        <v>88.033695892445678</v>
      </c>
      <c r="O269" s="581">
        <v>96.108690488442576</v>
      </c>
      <c r="P269" s="581">
        <v>94.084032116572715</v>
      </c>
      <c r="Q269" s="652">
        <v>96.054164430828109</v>
      </c>
      <c r="R269" s="619">
        <v>99.013512994050274</v>
      </c>
      <c r="S269" s="581">
        <v>96.479106380217274</v>
      </c>
      <c r="T269" s="581">
        <v>98.138496387183366</v>
      </c>
      <c r="U269" s="581">
        <v>94.438935340900599</v>
      </c>
      <c r="V269" s="581">
        <v>97.979322956031183</v>
      </c>
      <c r="W269" s="581">
        <v>94.864395503251004</v>
      </c>
      <c r="X269" s="581">
        <v>97.078308350144709</v>
      </c>
      <c r="Y269" s="667">
        <v>95.582587312720406</v>
      </c>
      <c r="Z269" s="667">
        <v>97.693332815525764</v>
      </c>
      <c r="AA269" s="667">
        <v>99.673464448935391</v>
      </c>
      <c r="AB269" s="667">
        <v>95.55430652046563</v>
      </c>
      <c r="AC269" s="667">
        <v>95.136278884496932</v>
      </c>
      <c r="AD269" s="667">
        <v>80.596691334525843</v>
      </c>
      <c r="AE269" s="667">
        <v>93.152434757543787</v>
      </c>
      <c r="AF269" s="667">
        <v>95.026393345082184</v>
      </c>
      <c r="AG269" s="667">
        <v>95.567833448946033</v>
      </c>
      <c r="AH269" s="882"/>
      <c r="AI269" s="882"/>
      <c r="AJ269" s="882"/>
      <c r="AK269" s="882"/>
      <c r="AL269" s="882"/>
      <c r="AM269" s="882"/>
      <c r="AN269" s="882"/>
      <c r="AO269" s="882"/>
      <c r="AP269" s="882"/>
      <c r="AQ269" s="882"/>
      <c r="AR269" s="882"/>
      <c r="AS269" s="882"/>
      <c r="AT269" s="882"/>
      <c r="AU269" s="882"/>
      <c r="AV269" s="882"/>
      <c r="AW269" s="882"/>
      <c r="AX269" s="882"/>
      <c r="AY269" s="882"/>
      <c r="AZ269" s="242"/>
      <c r="BA269" s="1156"/>
      <c r="BB269" s="433" t="s">
        <v>89</v>
      </c>
      <c r="BC269" s="563">
        <v>1581.0231073057089</v>
      </c>
      <c r="BD269" s="702">
        <v>1456.4556378114091</v>
      </c>
      <c r="BE269" s="702">
        <v>1373.164542553116</v>
      </c>
      <c r="BF269" s="702">
        <v>1316.6831073958217</v>
      </c>
      <c r="BG269" s="720">
        <v>1797.2488691488084</v>
      </c>
      <c r="BH269" s="738">
        <v>1140.5999956111525</v>
      </c>
      <c r="BI269" s="702">
        <v>1039.465361729252</v>
      </c>
      <c r="BJ269" s="702">
        <v>996.24539991020993</v>
      </c>
      <c r="BK269" s="702">
        <v>910.38790926810213</v>
      </c>
      <c r="BL269" s="720">
        <v>826.62243350218728</v>
      </c>
      <c r="BM269" s="738">
        <v>609.06855350635419</v>
      </c>
      <c r="BN269" s="702">
        <v>505.02211439989202</v>
      </c>
      <c r="BO269" s="702">
        <v>594.29278907125422</v>
      </c>
      <c r="BP269" s="702">
        <v>429.89026286580781</v>
      </c>
      <c r="BQ269" s="720">
        <v>472.98044435065549</v>
      </c>
      <c r="BR269" s="738">
        <v>312.27850593725304</v>
      </c>
      <c r="BS269" s="702">
        <v>745.85433131068839</v>
      </c>
      <c r="BT269" s="702">
        <v>398.79964270637049</v>
      </c>
      <c r="BU269" s="702">
        <v>248.36833544570339</v>
      </c>
      <c r="BV269" s="702">
        <v>568.29467021452137</v>
      </c>
      <c r="BW269" s="702">
        <v>339.29471117911163</v>
      </c>
      <c r="BX269" s="702">
        <v>741.04815821889656</v>
      </c>
      <c r="BY269" s="756">
        <v>48.152695335744035</v>
      </c>
      <c r="BZ269" s="756">
        <v>1107.8139411132281</v>
      </c>
      <c r="CA269" s="756">
        <v>300.59200931884322</v>
      </c>
      <c r="CB269" s="756">
        <v>596.97474612142923</v>
      </c>
      <c r="CC269" s="756">
        <v>263.46089086566479</v>
      </c>
      <c r="CD269" s="756">
        <v>334.99984284619103</v>
      </c>
      <c r="CE269" s="756">
        <v>375.49082442087905</v>
      </c>
      <c r="CF269" s="756">
        <v>589.58969560777882</v>
      </c>
      <c r="CG269" s="756">
        <v>553.56226357257481</v>
      </c>
      <c r="CH269" s="930"/>
      <c r="CI269" s="930"/>
      <c r="CJ269" s="930"/>
      <c r="CK269" s="930"/>
      <c r="CL269" s="930"/>
      <c r="CM269" s="930"/>
      <c r="CN269" s="930"/>
      <c r="CO269" s="930"/>
      <c r="CP269" s="930"/>
      <c r="CQ269" s="930"/>
      <c r="CR269" s="930"/>
      <c r="CS269" s="930"/>
      <c r="CT269" s="930"/>
      <c r="CU269" s="930"/>
      <c r="CV269" s="930"/>
      <c r="CW269" s="930"/>
      <c r="CX269" s="930"/>
      <c r="CY269" s="930"/>
      <c r="CZ269" s="931"/>
    </row>
    <row r="270" s="133" customFormat="true" ht="15" customHeight="true" x14ac:dyDescent="0.2">
      <c r="A270" s="1155"/>
      <c r="B270" s="158" t="s">
        <v>90</v>
      </c>
      <c r="C270" s="562">
        <v>1.1948713107862547</v>
      </c>
      <c r="D270" s="581">
        <v>1.9992506960889656</v>
      </c>
      <c r="E270" s="581">
        <v>0.7100747177133504</v>
      </c>
      <c r="F270" s="581">
        <v>1.6531541387393693</v>
      </c>
      <c r="G270" s="601">
        <v>2.3625708262277532</v>
      </c>
      <c r="H270" s="619">
        <v>1.3622872594524833</v>
      </c>
      <c r="I270" s="581">
        <v>2.0472854389874806</v>
      </c>
      <c r="J270" s="581">
        <v>1.1883035802928918</v>
      </c>
      <c r="K270" s="581">
        <v>1.394070793079407</v>
      </c>
      <c r="L270" s="601">
        <v>2.0369867580269028</v>
      </c>
      <c r="M270" s="619">
        <v>1.184439109977399</v>
      </c>
      <c r="N270" s="581">
        <v>3.7493044850926318</v>
      </c>
      <c r="O270" s="581">
        <v>2.3164895118200888</v>
      </c>
      <c r="P270" s="581">
        <v>0.10097882891311578</v>
      </c>
      <c r="Q270" s="652">
        <v>0.65993195839968855</v>
      </c>
      <c r="R270" s="619">
        <v>0.29417198951005857</v>
      </c>
      <c r="S270" s="581">
        <v>0.21937915089499052</v>
      </c>
      <c r="T270" s="581">
        <v>1.8583543500110864</v>
      </c>
      <c r="U270" s="581">
        <v>4.5052279135380534E-2</v>
      </c>
      <c r="V270" s="581">
        <v>0.84573166237703368</v>
      </c>
      <c r="W270" s="581">
        <v>0.45967120952719009</v>
      </c>
      <c r="X270" s="581">
        <v>1.7344903526540167</v>
      </c>
      <c r="Y270" s="667">
        <v>4.4174126872795982</v>
      </c>
      <c r="Z270" s="667">
        <v>1.6244553321107511</v>
      </c>
      <c r="AA270" s="667">
        <v>0</v>
      </c>
      <c r="AB270" s="667">
        <v>2.3992206829952654</v>
      </c>
      <c r="AC270" s="667">
        <v>3.4533399768479458</v>
      </c>
      <c r="AD270" s="667">
        <v>7.5907163517992468E-2</v>
      </c>
      <c r="AE270" s="667">
        <v>3.499507511157633</v>
      </c>
      <c r="AF270" s="667">
        <v>3.8581190637790863</v>
      </c>
      <c r="AG270" s="667">
        <v>2.5259917227544637</v>
      </c>
      <c r="AH270" s="882"/>
      <c r="AI270" s="882"/>
      <c r="AJ270" s="882"/>
      <c r="AK270" s="882"/>
      <c r="AL270" s="882"/>
      <c r="AM270" s="882"/>
      <c r="AN270" s="882"/>
      <c r="AO270" s="882"/>
      <c r="AP270" s="882"/>
      <c r="AQ270" s="882"/>
      <c r="AR270" s="882"/>
      <c r="AS270" s="882"/>
      <c r="AT270" s="882"/>
      <c r="AU270" s="882"/>
      <c r="AV270" s="882"/>
      <c r="AW270" s="882"/>
      <c r="AX270" s="882"/>
      <c r="AY270" s="882"/>
      <c r="AZ270" s="242"/>
      <c r="BA270" s="1156"/>
      <c r="BB270" s="433" t="s">
        <v>90</v>
      </c>
      <c r="BC270" s="563">
        <v>19.544686690039015</v>
      </c>
      <c r="BD270" s="702">
        <v>30.156514480036748</v>
      </c>
      <c r="BE270" s="702">
        <v>9.9306368068754072</v>
      </c>
      <c r="BF270" s="702">
        <v>22.951068136581917</v>
      </c>
      <c r="BG270" s="720">
        <v>45.690245514701878</v>
      </c>
      <c r="BH270" s="738">
        <v>15.891794572079316</v>
      </c>
      <c r="BI270" s="702">
        <v>22.154238639805396</v>
      </c>
      <c r="BJ270" s="702">
        <v>12.182450911414554</v>
      </c>
      <c r="BK270" s="702">
        <v>13.070531256608579</v>
      </c>
      <c r="BL270" s="720">
        <v>17.969692129538274</v>
      </c>
      <c r="BM270" s="738">
        <v>7.4607505100790288</v>
      </c>
      <c r="BN270" s="702">
        <v>21.508601443972342</v>
      </c>
      <c r="BO270" s="702">
        <v>14.324126214157696</v>
      </c>
      <c r="BP270" s="702">
        <v>0.46139407855686732</v>
      </c>
      <c r="BQ270" s="720">
        <v>3.2495718720229148</v>
      </c>
      <c r="BR270" s="738">
        <v>0.92778840579376731</v>
      </c>
      <c r="BS270" s="702">
        <v>1.6959619137583608</v>
      </c>
      <c r="BT270" s="702">
        <v>7.5516854046995334</v>
      </c>
      <c r="BU270" s="702">
        <v>0.11848460104403111</v>
      </c>
      <c r="BV270" s="702">
        <v>4.9053696398394031</v>
      </c>
      <c r="BW270" s="702">
        <v>1.644073199923948</v>
      </c>
      <c r="BX270" s="702">
        <v>13.240248034058244</v>
      </c>
      <c r="BY270" s="756">
        <v>2.2254087620258081</v>
      </c>
      <c r="BZ270" s="756">
        <v>18.420850346319757</v>
      </c>
      <c r="CA270" s="756">
        <v>0</v>
      </c>
      <c r="CB270" s="756">
        <v>14.989111535371974</v>
      </c>
      <c r="CC270" s="756">
        <v>9.5633341710470763</v>
      </c>
      <c r="CD270" s="756">
        <v>0.3155078382049466</v>
      </c>
      <c r="CE270" s="756">
        <v>14.106265325772643</v>
      </c>
      <c r="CF270" s="756">
        <v>23.937636317224293</v>
      </c>
      <c r="CG270" s="756">
        <v>14.631426133151182</v>
      </c>
      <c r="CH270" s="930"/>
      <c r="CI270" s="930"/>
      <c r="CJ270" s="930"/>
      <c r="CK270" s="930"/>
      <c r="CL270" s="930"/>
      <c r="CM270" s="930"/>
      <c r="CN270" s="930"/>
      <c r="CO270" s="930"/>
      <c r="CP270" s="930"/>
      <c r="CQ270" s="930"/>
      <c r="CR270" s="930"/>
      <c r="CS270" s="930"/>
      <c r="CT270" s="930"/>
      <c r="CU270" s="930"/>
      <c r="CV270" s="930"/>
      <c r="CW270" s="930"/>
      <c r="CX270" s="930"/>
      <c r="CY270" s="930"/>
      <c r="CZ270" s="931"/>
    </row>
    <row r="271" s="133" customFormat="true" ht="15" customHeight="true" x14ac:dyDescent="0.2">
      <c r="A271" s="1155" t="s">
        <v>74</v>
      </c>
      <c r="B271" s="158" t="s">
        <v>49</v>
      </c>
      <c r="C271" s="797" t="s">
        <v>35</v>
      </c>
      <c r="D271" s="801" t="s">
        <v>35</v>
      </c>
      <c r="E271" s="801" t="s">
        <v>35</v>
      </c>
      <c r="F271" s="801" t="s">
        <v>35</v>
      </c>
      <c r="G271" s="806" t="s">
        <v>35</v>
      </c>
      <c r="H271" s="797" t="s">
        <v>35</v>
      </c>
      <c r="I271" s="801" t="s">
        <v>35</v>
      </c>
      <c r="J271" s="801" t="s">
        <v>35</v>
      </c>
      <c r="K271" s="801" t="s">
        <v>35</v>
      </c>
      <c r="L271" s="806" t="s">
        <v>35</v>
      </c>
      <c r="M271" s="797" t="s">
        <v>35</v>
      </c>
      <c r="N271" s="801" t="s">
        <v>35</v>
      </c>
      <c r="O271" s="801" t="s">
        <v>35</v>
      </c>
      <c r="P271" s="801" t="s">
        <v>35</v>
      </c>
      <c r="Q271" s="817" t="s">
        <v>35</v>
      </c>
      <c r="R271" s="797" t="s">
        <v>35</v>
      </c>
      <c r="S271" s="801" t="s">
        <v>35</v>
      </c>
      <c r="T271" s="801" t="s">
        <v>35</v>
      </c>
      <c r="U271" s="801" t="s">
        <v>35</v>
      </c>
      <c r="V271" s="801" t="s">
        <v>35</v>
      </c>
      <c r="W271" s="801" t="s">
        <v>35</v>
      </c>
      <c r="X271" s="801" t="s">
        <v>35</v>
      </c>
      <c r="Y271" s="817" t="s">
        <v>35</v>
      </c>
      <c r="Z271" s="817" t="s">
        <v>35</v>
      </c>
      <c r="AA271" s="817" t="s">
        <v>35</v>
      </c>
      <c r="AB271" s="817" t="s">
        <v>35</v>
      </c>
      <c r="AC271" s="817" t="s">
        <v>35</v>
      </c>
      <c r="AD271" s="817" t="s">
        <v>35</v>
      </c>
      <c r="AE271" s="817" t="s">
        <v>35</v>
      </c>
      <c r="AF271" s="817" t="s">
        <v>35</v>
      </c>
      <c r="AG271" s="817" t="s">
        <v>35</v>
      </c>
      <c r="AH271" s="883"/>
      <c r="AI271" s="883"/>
      <c r="AJ271" s="883"/>
      <c r="AK271" s="883"/>
      <c r="AL271" s="883"/>
      <c r="AM271" s="883"/>
      <c r="AN271" s="883"/>
      <c r="AO271" s="883"/>
      <c r="AP271" s="883"/>
      <c r="AQ271" s="883"/>
      <c r="AR271" s="883"/>
      <c r="AS271" s="883"/>
      <c r="AT271" s="883"/>
      <c r="AU271" s="883"/>
      <c r="AV271" s="883"/>
      <c r="AW271" s="883"/>
      <c r="AX271" s="883"/>
      <c r="AY271" s="883"/>
      <c r="AZ271" s="242"/>
      <c r="BA271" s="1156" t="s">
        <v>74</v>
      </c>
      <c r="BB271" s="433" t="s">
        <v>49</v>
      </c>
      <c r="BC271" s="797" t="s">
        <v>35</v>
      </c>
      <c r="BD271" s="801" t="s">
        <v>35</v>
      </c>
      <c r="BE271" s="801" t="s">
        <v>35</v>
      </c>
      <c r="BF271" s="801" t="s">
        <v>35</v>
      </c>
      <c r="BG271" s="806" t="s">
        <v>35</v>
      </c>
      <c r="BH271" s="797" t="s">
        <v>35</v>
      </c>
      <c r="BI271" s="801" t="s">
        <v>35</v>
      </c>
      <c r="BJ271" s="801" t="s">
        <v>35</v>
      </c>
      <c r="BK271" s="801" t="s">
        <v>35</v>
      </c>
      <c r="BL271" s="806" t="s">
        <v>35</v>
      </c>
      <c r="BM271" s="797" t="s">
        <v>35</v>
      </c>
      <c r="BN271" s="801" t="s">
        <v>35</v>
      </c>
      <c r="BO271" s="801" t="s">
        <v>35</v>
      </c>
      <c r="BP271" s="801" t="s">
        <v>35</v>
      </c>
      <c r="BQ271" s="806" t="s">
        <v>35</v>
      </c>
      <c r="BR271" s="797" t="s">
        <v>35</v>
      </c>
      <c r="BS271" s="801" t="s">
        <v>35</v>
      </c>
      <c r="BT271" s="801" t="s">
        <v>35</v>
      </c>
      <c r="BU271" s="801" t="s">
        <v>35</v>
      </c>
      <c r="BV271" s="801" t="s">
        <v>35</v>
      </c>
      <c r="BW271" s="801" t="s">
        <v>35</v>
      </c>
      <c r="BX271" s="801" t="s">
        <v>35</v>
      </c>
      <c r="BY271" s="817" t="s">
        <v>35</v>
      </c>
      <c r="BZ271" s="817" t="s">
        <v>35</v>
      </c>
      <c r="CA271" s="817" t="s">
        <v>35</v>
      </c>
      <c r="CB271" s="817" t="s">
        <v>35</v>
      </c>
      <c r="CC271" s="817" t="s">
        <v>35</v>
      </c>
      <c r="CD271" s="817" t="s">
        <v>35</v>
      </c>
      <c r="CE271" s="817" t="s">
        <v>35</v>
      </c>
      <c r="CF271" s="817" t="s">
        <v>35</v>
      </c>
      <c r="CG271" s="817" t="s">
        <v>35</v>
      </c>
      <c r="CH271" s="883"/>
      <c r="CI271" s="883"/>
      <c r="CJ271" s="883"/>
      <c r="CK271" s="883"/>
      <c r="CL271" s="883"/>
      <c r="CM271" s="883"/>
      <c r="CN271" s="883"/>
      <c r="CO271" s="883"/>
      <c r="CP271" s="883"/>
      <c r="CQ271" s="883"/>
      <c r="CR271" s="883"/>
      <c r="CS271" s="883"/>
      <c r="CT271" s="883"/>
      <c r="CU271" s="883"/>
      <c r="CV271" s="883"/>
      <c r="CW271" s="883"/>
      <c r="CX271" s="883"/>
      <c r="CY271" s="883"/>
      <c r="CZ271" s="883"/>
    </row>
    <row r="272" s="133" customFormat="true" ht="15" customHeight="true" x14ac:dyDescent="0.2">
      <c r="A272" s="1155"/>
      <c r="B272" s="158" t="s">
        <v>48</v>
      </c>
      <c r="C272" s="797" t="s">
        <v>35</v>
      </c>
      <c r="D272" s="801" t="s">
        <v>35</v>
      </c>
      <c r="E272" s="801" t="s">
        <v>35</v>
      </c>
      <c r="F272" s="801" t="s">
        <v>35</v>
      </c>
      <c r="G272" s="806" t="s">
        <v>35</v>
      </c>
      <c r="H272" s="797" t="s">
        <v>35</v>
      </c>
      <c r="I272" s="801" t="s">
        <v>35</v>
      </c>
      <c r="J272" s="801" t="s">
        <v>35</v>
      </c>
      <c r="K272" s="801" t="s">
        <v>35</v>
      </c>
      <c r="L272" s="806" t="s">
        <v>35</v>
      </c>
      <c r="M272" s="797" t="s">
        <v>35</v>
      </c>
      <c r="N272" s="801" t="s">
        <v>35</v>
      </c>
      <c r="O272" s="801" t="s">
        <v>35</v>
      </c>
      <c r="P272" s="801" t="s">
        <v>35</v>
      </c>
      <c r="Q272" s="817" t="s">
        <v>35</v>
      </c>
      <c r="R272" s="797" t="s">
        <v>35</v>
      </c>
      <c r="S272" s="801" t="s">
        <v>35</v>
      </c>
      <c r="T272" s="801" t="s">
        <v>35</v>
      </c>
      <c r="U272" s="801" t="s">
        <v>35</v>
      </c>
      <c r="V272" s="801" t="s">
        <v>35</v>
      </c>
      <c r="W272" s="801" t="s">
        <v>35</v>
      </c>
      <c r="X272" s="801" t="s">
        <v>35</v>
      </c>
      <c r="Y272" s="817" t="s">
        <v>35</v>
      </c>
      <c r="Z272" s="817" t="s">
        <v>35</v>
      </c>
      <c r="AA272" s="817" t="s">
        <v>35</v>
      </c>
      <c r="AB272" s="817" t="s">
        <v>35</v>
      </c>
      <c r="AC272" s="817" t="s">
        <v>35</v>
      </c>
      <c r="AD272" s="817" t="s">
        <v>35</v>
      </c>
      <c r="AE272" s="817" t="s">
        <v>35</v>
      </c>
      <c r="AF272" s="817" t="s">
        <v>35</v>
      </c>
      <c r="AG272" s="817" t="s">
        <v>35</v>
      </c>
      <c r="AH272" s="883"/>
      <c r="AI272" s="883"/>
      <c r="AJ272" s="883"/>
      <c r="AK272" s="883"/>
      <c r="AL272" s="883"/>
      <c r="AM272" s="883"/>
      <c r="AN272" s="883"/>
      <c r="AO272" s="883"/>
      <c r="AP272" s="883"/>
      <c r="AQ272" s="883"/>
      <c r="AR272" s="883"/>
      <c r="AS272" s="883"/>
      <c r="AT272" s="883"/>
      <c r="AU272" s="883"/>
      <c r="AV272" s="883"/>
      <c r="AW272" s="883"/>
      <c r="AX272" s="883"/>
      <c r="AY272" s="883"/>
      <c r="AZ272" s="242"/>
      <c r="BA272" s="1156"/>
      <c r="BB272" s="433" t="s">
        <v>48</v>
      </c>
      <c r="BC272" s="797" t="s">
        <v>35</v>
      </c>
      <c r="BD272" s="801" t="s">
        <v>35</v>
      </c>
      <c r="BE272" s="801" t="s">
        <v>35</v>
      </c>
      <c r="BF272" s="801" t="s">
        <v>35</v>
      </c>
      <c r="BG272" s="806" t="s">
        <v>35</v>
      </c>
      <c r="BH272" s="797" t="s">
        <v>35</v>
      </c>
      <c r="BI272" s="801" t="s">
        <v>35</v>
      </c>
      <c r="BJ272" s="801" t="s">
        <v>35</v>
      </c>
      <c r="BK272" s="801" t="s">
        <v>35</v>
      </c>
      <c r="BL272" s="806" t="s">
        <v>35</v>
      </c>
      <c r="BM272" s="797" t="s">
        <v>35</v>
      </c>
      <c r="BN272" s="801" t="s">
        <v>35</v>
      </c>
      <c r="BO272" s="801" t="s">
        <v>35</v>
      </c>
      <c r="BP272" s="801" t="s">
        <v>35</v>
      </c>
      <c r="BQ272" s="806" t="s">
        <v>35</v>
      </c>
      <c r="BR272" s="797" t="s">
        <v>35</v>
      </c>
      <c r="BS272" s="801" t="s">
        <v>35</v>
      </c>
      <c r="BT272" s="801" t="s">
        <v>35</v>
      </c>
      <c r="BU272" s="801" t="s">
        <v>35</v>
      </c>
      <c r="BV272" s="801" t="s">
        <v>35</v>
      </c>
      <c r="BW272" s="801" t="s">
        <v>35</v>
      </c>
      <c r="BX272" s="801" t="s">
        <v>35</v>
      </c>
      <c r="BY272" s="817" t="s">
        <v>35</v>
      </c>
      <c r="BZ272" s="817" t="s">
        <v>35</v>
      </c>
      <c r="CA272" s="817" t="s">
        <v>35</v>
      </c>
      <c r="CB272" s="817" t="s">
        <v>35</v>
      </c>
      <c r="CC272" s="817" t="s">
        <v>35</v>
      </c>
      <c r="CD272" s="817" t="s">
        <v>35</v>
      </c>
      <c r="CE272" s="817" t="s">
        <v>35</v>
      </c>
      <c r="CF272" s="817" t="s">
        <v>35</v>
      </c>
      <c r="CG272" s="817" t="s">
        <v>35</v>
      </c>
      <c r="CH272" s="883"/>
      <c r="CI272" s="883"/>
      <c r="CJ272" s="883"/>
      <c r="CK272" s="883"/>
      <c r="CL272" s="883"/>
      <c r="CM272" s="883"/>
      <c r="CN272" s="883"/>
      <c r="CO272" s="883"/>
      <c r="CP272" s="883"/>
      <c r="CQ272" s="883"/>
      <c r="CR272" s="883"/>
      <c r="CS272" s="883"/>
      <c r="CT272" s="883"/>
      <c r="CU272" s="883"/>
      <c r="CV272" s="883"/>
      <c r="CW272" s="883"/>
      <c r="CX272" s="883"/>
      <c r="CY272" s="883"/>
      <c r="CZ272" s="883"/>
    </row>
    <row r="273" s="133" customFormat="true" ht="15" customHeight="true" x14ac:dyDescent="0.2">
      <c r="A273" s="1155"/>
      <c r="B273" s="158" t="s">
        <v>112</v>
      </c>
      <c r="C273" s="797" t="s">
        <v>35</v>
      </c>
      <c r="D273" s="801" t="s">
        <v>35</v>
      </c>
      <c r="E273" s="801" t="s">
        <v>35</v>
      </c>
      <c r="F273" s="801" t="s">
        <v>35</v>
      </c>
      <c r="G273" s="806" t="s">
        <v>35</v>
      </c>
      <c r="H273" s="797" t="s">
        <v>35</v>
      </c>
      <c r="I273" s="801" t="s">
        <v>35</v>
      </c>
      <c r="J273" s="801" t="s">
        <v>35</v>
      </c>
      <c r="K273" s="801" t="s">
        <v>35</v>
      </c>
      <c r="L273" s="806" t="s">
        <v>35</v>
      </c>
      <c r="M273" s="797" t="s">
        <v>35</v>
      </c>
      <c r="N273" s="801" t="s">
        <v>35</v>
      </c>
      <c r="O273" s="801" t="s">
        <v>35</v>
      </c>
      <c r="P273" s="801" t="s">
        <v>35</v>
      </c>
      <c r="Q273" s="817" t="s">
        <v>35</v>
      </c>
      <c r="R273" s="797" t="s">
        <v>35</v>
      </c>
      <c r="S273" s="801" t="s">
        <v>35</v>
      </c>
      <c r="T273" s="801" t="s">
        <v>35</v>
      </c>
      <c r="U273" s="801" t="s">
        <v>35</v>
      </c>
      <c r="V273" s="801" t="s">
        <v>35</v>
      </c>
      <c r="W273" s="801" t="s">
        <v>35</v>
      </c>
      <c r="X273" s="801" t="s">
        <v>35</v>
      </c>
      <c r="Y273" s="817" t="s">
        <v>35</v>
      </c>
      <c r="Z273" s="817" t="s">
        <v>35</v>
      </c>
      <c r="AA273" s="817" t="s">
        <v>35</v>
      </c>
      <c r="AB273" s="817" t="s">
        <v>35</v>
      </c>
      <c r="AC273" s="817" t="s">
        <v>35</v>
      </c>
      <c r="AD273" s="817" t="s">
        <v>35</v>
      </c>
      <c r="AE273" s="817" t="s">
        <v>35</v>
      </c>
      <c r="AF273" s="817" t="s">
        <v>35</v>
      </c>
      <c r="AG273" s="817" t="s">
        <v>35</v>
      </c>
      <c r="AH273" s="883"/>
      <c r="AI273" s="883"/>
      <c r="AJ273" s="883"/>
      <c r="AK273" s="883"/>
      <c r="AL273" s="883"/>
      <c r="AM273" s="883"/>
      <c r="AN273" s="883"/>
      <c r="AO273" s="883"/>
      <c r="AP273" s="883"/>
      <c r="AQ273" s="883"/>
      <c r="AR273" s="883"/>
      <c r="AS273" s="883"/>
      <c r="AT273" s="883"/>
      <c r="AU273" s="883"/>
      <c r="AV273" s="883"/>
      <c r="AW273" s="883"/>
      <c r="AX273" s="883"/>
      <c r="AY273" s="883"/>
      <c r="AZ273" s="242"/>
      <c r="BA273" s="1156"/>
      <c r="BB273" s="433" t="s">
        <v>112</v>
      </c>
      <c r="BC273" s="797" t="s">
        <v>35</v>
      </c>
      <c r="BD273" s="801" t="s">
        <v>35</v>
      </c>
      <c r="BE273" s="801" t="s">
        <v>35</v>
      </c>
      <c r="BF273" s="801" t="s">
        <v>35</v>
      </c>
      <c r="BG273" s="806" t="s">
        <v>35</v>
      </c>
      <c r="BH273" s="797" t="s">
        <v>35</v>
      </c>
      <c r="BI273" s="801" t="s">
        <v>35</v>
      </c>
      <c r="BJ273" s="801" t="s">
        <v>35</v>
      </c>
      <c r="BK273" s="801" t="s">
        <v>35</v>
      </c>
      <c r="BL273" s="806" t="s">
        <v>35</v>
      </c>
      <c r="BM273" s="797" t="s">
        <v>35</v>
      </c>
      <c r="BN273" s="801" t="s">
        <v>35</v>
      </c>
      <c r="BO273" s="801" t="s">
        <v>35</v>
      </c>
      <c r="BP273" s="801" t="s">
        <v>35</v>
      </c>
      <c r="BQ273" s="806" t="s">
        <v>35</v>
      </c>
      <c r="BR273" s="797" t="s">
        <v>35</v>
      </c>
      <c r="BS273" s="801" t="s">
        <v>35</v>
      </c>
      <c r="BT273" s="801" t="s">
        <v>35</v>
      </c>
      <c r="BU273" s="801" t="s">
        <v>35</v>
      </c>
      <c r="BV273" s="801" t="s">
        <v>35</v>
      </c>
      <c r="BW273" s="801" t="s">
        <v>35</v>
      </c>
      <c r="BX273" s="801" t="s">
        <v>35</v>
      </c>
      <c r="BY273" s="817" t="s">
        <v>35</v>
      </c>
      <c r="BZ273" s="817" t="s">
        <v>35</v>
      </c>
      <c r="CA273" s="817" t="s">
        <v>35</v>
      </c>
      <c r="CB273" s="817" t="s">
        <v>35</v>
      </c>
      <c r="CC273" s="817" t="s">
        <v>35</v>
      </c>
      <c r="CD273" s="817" t="s">
        <v>35</v>
      </c>
      <c r="CE273" s="817" t="s">
        <v>35</v>
      </c>
      <c r="CF273" s="817" t="s">
        <v>35</v>
      </c>
      <c r="CG273" s="817" t="s">
        <v>35</v>
      </c>
      <c r="CH273" s="883"/>
      <c r="CI273" s="883"/>
      <c r="CJ273" s="883"/>
      <c r="CK273" s="883"/>
      <c r="CL273" s="883"/>
      <c r="CM273" s="883"/>
      <c r="CN273" s="883"/>
      <c r="CO273" s="883"/>
      <c r="CP273" s="883"/>
      <c r="CQ273" s="883"/>
      <c r="CR273" s="883"/>
      <c r="CS273" s="883"/>
      <c r="CT273" s="883"/>
      <c r="CU273" s="883"/>
      <c r="CV273" s="883"/>
      <c r="CW273" s="883"/>
      <c r="CX273" s="883"/>
      <c r="CY273" s="883"/>
      <c r="CZ273" s="883"/>
    </row>
    <row r="274" s="133" customFormat="true" ht="15" customHeight="true" x14ac:dyDescent="0.2">
      <c r="A274" s="1155" t="s">
        <v>75</v>
      </c>
      <c r="B274" s="158" t="s">
        <v>49</v>
      </c>
      <c r="C274" s="562">
        <v>73.305895530349545</v>
      </c>
      <c r="D274" s="581">
        <v>73.546332610989822</v>
      </c>
      <c r="E274" s="581">
        <v>76.525256602520557</v>
      </c>
      <c r="F274" s="581">
        <v>70.525237046114725</v>
      </c>
      <c r="G274" s="601">
        <v>66.814925678805849</v>
      </c>
      <c r="H274" s="619">
        <v>75.333430931093687</v>
      </c>
      <c r="I274" s="581">
        <v>72.931057784233204</v>
      </c>
      <c r="J274" s="581">
        <v>75.496419122308595</v>
      </c>
      <c r="K274" s="581">
        <v>76.446574261867298</v>
      </c>
      <c r="L274" s="601">
        <v>71.12399790402965</v>
      </c>
      <c r="M274" s="619">
        <v>59.549625725572895</v>
      </c>
      <c r="N274" s="581">
        <v>66.018473357326968</v>
      </c>
      <c r="O274" s="581">
        <v>73.295697956481419</v>
      </c>
      <c r="P274" s="581">
        <v>71.715250254721923</v>
      </c>
      <c r="Q274" s="652">
        <v>66.652409052169702</v>
      </c>
      <c r="R274" s="619">
        <v>74.099283719823063</v>
      </c>
      <c r="S274" s="581">
        <v>26.691151047246152</v>
      </c>
      <c r="T274" s="581">
        <v>36.539632146759068</v>
      </c>
      <c r="U274" s="581">
        <v>27.993157988382151</v>
      </c>
      <c r="V274" s="581">
        <v>98.609855535428011</v>
      </c>
      <c r="W274" s="581">
        <v>77.639490831210438</v>
      </c>
      <c r="X274" s="581">
        <v>91.913536485299929</v>
      </c>
      <c r="Y274" s="667">
        <v>68.599125456687489</v>
      </c>
      <c r="Z274" s="667">
        <v>84.180076045681176</v>
      </c>
      <c r="AA274" s="667">
        <v>99.174433545421962</v>
      </c>
      <c r="AB274" s="667">
        <v>37.092949288769091</v>
      </c>
      <c r="AC274" s="667">
        <v>97.559821645672017</v>
      </c>
      <c r="AD274" s="667">
        <v>32.707025767519028</v>
      </c>
      <c r="AE274" s="667">
        <v>98.471355610820225</v>
      </c>
      <c r="AF274" s="667">
        <v>90.935576197912667</v>
      </c>
      <c r="AG274" s="667">
        <v>91.583598827716486</v>
      </c>
      <c r="AH274" s="882"/>
      <c r="AI274" s="882"/>
      <c r="AJ274" s="882"/>
      <c r="AK274" s="882"/>
      <c r="AL274" s="882"/>
      <c r="AM274" s="882"/>
      <c r="AN274" s="882"/>
      <c r="AO274" s="882"/>
      <c r="AP274" s="882"/>
      <c r="AQ274" s="882"/>
      <c r="AR274" s="882"/>
      <c r="AS274" s="882"/>
      <c r="AT274" s="882"/>
      <c r="AU274" s="882"/>
      <c r="AV274" s="882"/>
      <c r="AW274" s="882"/>
      <c r="AX274" s="882"/>
      <c r="AY274" s="882"/>
      <c r="AZ274" s="242"/>
      <c r="BA274" s="1156" t="s">
        <v>75</v>
      </c>
      <c r="BB274" s="433" t="s">
        <v>49</v>
      </c>
      <c r="BC274" s="563">
        <v>1261.469911773019</v>
      </c>
      <c r="BD274" s="702">
        <v>1190.9940194027117</v>
      </c>
      <c r="BE274" s="702">
        <v>1129.6747999950044</v>
      </c>
      <c r="BF274" s="702">
        <v>1006.9173601382015</v>
      </c>
      <c r="BG274" s="720">
        <v>1333.1557188196157</v>
      </c>
      <c r="BH274" s="738">
        <v>922.83184786474567</v>
      </c>
      <c r="BI274" s="702">
        <v>866.31721666313263</v>
      </c>
      <c r="BJ274" s="702">
        <v>830.27095443438225</v>
      </c>
      <c r="BK274" s="702">
        <v>739.02242165531618</v>
      </c>
      <c r="BL274" s="720">
        <v>649.32882920052452</v>
      </c>
      <c r="BM274" s="738">
        <v>386.79452276063955</v>
      </c>
      <c r="BN274" s="702">
        <v>385.69369974665631</v>
      </c>
      <c r="BO274" s="702">
        <v>474.64485599237725</v>
      </c>
      <c r="BP274" s="702">
        <v>333.47271360673426</v>
      </c>
      <c r="BQ274" s="720">
        <v>333.83474820404291</v>
      </c>
      <c r="BR274" s="738">
        <v>238.75773249510914</v>
      </c>
      <c r="BS274" s="702">
        <v>208.74091654685606</v>
      </c>
      <c r="BT274" s="702">
        <v>152.20761267652108</v>
      </c>
      <c r="BU274" s="702">
        <v>81.751722100300029</v>
      </c>
      <c r="BV274" s="702">
        <v>581.35370573610817</v>
      </c>
      <c r="BW274" s="702">
        <v>286.61998073483772</v>
      </c>
      <c r="BX274" s="702">
        <v>738.13538557105483</v>
      </c>
      <c r="BY274" s="756">
        <v>34.558938832729758</v>
      </c>
      <c r="BZ274" s="756">
        <v>1110.5195592884349</v>
      </c>
      <c r="CA274" s="756">
        <v>309.16200070250932</v>
      </c>
      <c r="CB274" s="756">
        <v>235.11587684433124</v>
      </c>
      <c r="CC274" s="756">
        <v>288.44696700131561</v>
      </c>
      <c r="CD274" s="756">
        <v>137.91221754538518</v>
      </c>
      <c r="CE274" s="756">
        <v>402.02862672653589</v>
      </c>
      <c r="CF274" s="756">
        <v>574.8847317115551</v>
      </c>
      <c r="CG274" s="756">
        <v>542.01583561497762</v>
      </c>
      <c r="CH274" s="930"/>
      <c r="CI274" s="930"/>
      <c r="CJ274" s="930"/>
      <c r="CK274" s="930"/>
      <c r="CL274" s="930"/>
      <c r="CM274" s="930"/>
      <c r="CN274" s="930"/>
      <c r="CO274" s="930"/>
      <c r="CP274" s="930"/>
      <c r="CQ274" s="930"/>
      <c r="CR274" s="930"/>
      <c r="CS274" s="930"/>
      <c r="CT274" s="930"/>
      <c r="CU274" s="930"/>
      <c r="CV274" s="930"/>
      <c r="CW274" s="930"/>
      <c r="CX274" s="930"/>
      <c r="CY274" s="930"/>
      <c r="CZ274" s="931"/>
    </row>
    <row r="275" s="133" customFormat="true" ht="15" customHeight="true" x14ac:dyDescent="0.2">
      <c r="A275" s="1155"/>
      <c r="B275" s="158" t="s">
        <v>48</v>
      </c>
      <c r="C275" s="562">
        <v>25.531861852693694</v>
      </c>
      <c r="D275" s="581">
        <v>26.387724824437907</v>
      </c>
      <c r="E275" s="581">
        <v>22.909293348139183</v>
      </c>
      <c r="F275" s="581">
        <v>28.973795932913742</v>
      </c>
      <c r="G275" s="601">
        <v>32.681141778539796</v>
      </c>
      <c r="H275" s="619">
        <v>23.897652534541404</v>
      </c>
      <c r="I275" s="581">
        <v>26.885120675568668</v>
      </c>
      <c r="J275" s="581">
        <v>23.791372387097152</v>
      </c>
      <c r="K275" s="581">
        <v>23.516067045224215</v>
      </c>
      <c r="L275" s="601">
        <v>28.599127238392992</v>
      </c>
      <c r="M275" s="619">
        <v>40.232214849039075</v>
      </c>
      <c r="N275" s="581">
        <v>33.194472607890027</v>
      </c>
      <c r="O275" s="581">
        <v>26.34250137173342</v>
      </c>
      <c r="P275" s="581">
        <v>26.954068095808626</v>
      </c>
      <c r="Q275" s="652">
        <v>31.400347359117486</v>
      </c>
      <c r="R275" s="619">
        <v>23.579233150161482</v>
      </c>
      <c r="S275" s="581">
        <v>73.308848952753792</v>
      </c>
      <c r="T275" s="581">
        <v>63.460367853240804</v>
      </c>
      <c r="U275" s="581">
        <v>72.006842011617778</v>
      </c>
      <c r="V275" s="581">
        <v>1.3901444645719767</v>
      </c>
      <c r="W275" s="581">
        <v>22.142047792759413</v>
      </c>
      <c r="X275" s="581">
        <v>7.6664660210045534</v>
      </c>
      <c r="Y275" s="667">
        <v>31.400874543312447</v>
      </c>
      <c r="Z275" s="667">
        <v>15.819923954318869</v>
      </c>
      <c r="AA275" s="667">
        <v>0.825566454578051</v>
      </c>
      <c r="AB275" s="667">
        <v>62.825879495030854</v>
      </c>
      <c r="AC275" s="667">
        <v>2.37524229090937</v>
      </c>
      <c r="AD275" s="667">
        <v>59.225707592277089</v>
      </c>
      <c r="AE275" s="667">
        <v>1.4697659909002367</v>
      </c>
      <c r="AF275" s="667">
        <v>9.0644238020877168</v>
      </c>
      <c r="AG275" s="667">
        <v>8.4164011722834946</v>
      </c>
      <c r="AH275" s="882"/>
      <c r="AI275" s="882"/>
      <c r="AJ275" s="882"/>
      <c r="AK275" s="882"/>
      <c r="AL275" s="882"/>
      <c r="AM275" s="882"/>
      <c r="AN275" s="882"/>
      <c r="AO275" s="882"/>
      <c r="AP275" s="882"/>
      <c r="AQ275" s="882"/>
      <c r="AR275" s="882"/>
      <c r="AS275" s="882"/>
      <c r="AT275" s="882"/>
      <c r="AU275" s="882"/>
      <c r="AV275" s="882"/>
      <c r="AW275" s="882"/>
      <c r="AX275" s="882"/>
      <c r="AY275" s="882"/>
      <c r="AZ275" s="242"/>
      <c r="BA275" s="1156"/>
      <c r="BB275" s="433" t="s">
        <v>48</v>
      </c>
      <c r="BC275" s="563">
        <v>439.3599626019718</v>
      </c>
      <c r="BD275" s="702">
        <v>427.31732957754417</v>
      </c>
      <c r="BE275" s="702">
        <v>338.18967135921486</v>
      </c>
      <c r="BF275" s="702">
        <v>413.67061403673358</v>
      </c>
      <c r="BG275" s="720">
        <v>652.08560238562677</v>
      </c>
      <c r="BH275" s="738">
        <v>292.74539305467812</v>
      </c>
      <c r="BI275" s="702">
        <v>319.35698755690237</v>
      </c>
      <c r="BJ275" s="702">
        <v>261.6453295240068</v>
      </c>
      <c r="BK275" s="702">
        <v>227.33393854954247</v>
      </c>
      <c r="BL275" s="720">
        <v>261.09665307228772</v>
      </c>
      <c r="BM275" s="738">
        <v>261.32154740738929</v>
      </c>
      <c r="BN275" s="702">
        <v>193.92903683155578</v>
      </c>
      <c r="BO275" s="702">
        <v>170.58753949637176</v>
      </c>
      <c r="BP275" s="702">
        <v>125.33521390114902</v>
      </c>
      <c r="BQ275" s="720">
        <v>157.27154056720829</v>
      </c>
      <c r="BR275" s="738">
        <v>75.975420520832913</v>
      </c>
      <c r="BS275" s="702">
        <v>573.31946060721452</v>
      </c>
      <c r="BT275" s="702">
        <v>264.34724497828194</v>
      </c>
      <c r="BU275" s="702">
        <v>210.29007659289829</v>
      </c>
      <c r="BV275" s="702">
        <v>8.1955868569050203</v>
      </c>
      <c r="BW275" s="702">
        <v>81.741305150849556</v>
      </c>
      <c r="BX275" s="702">
        <v>61.567534759002918</v>
      </c>
      <c r="BY275" s="756">
        <v>15.819165265040056</v>
      </c>
      <c r="BZ275" s="756">
        <v>208.69944294411314</v>
      </c>
      <c r="CA275" s="756">
        <v>2.5735844177353462</v>
      </c>
      <c r="CB275" s="756">
        <v>398.22559352170208</v>
      </c>
      <c r="CC275" s="756">
        <v>7.0226802709254263</v>
      </c>
      <c r="CD275" s="756">
        <v>249.73070702922141</v>
      </c>
      <c r="CE275" s="756">
        <v>6.0006079866139324</v>
      </c>
      <c r="CF275" s="756">
        <v>57.304292373336764</v>
      </c>
      <c r="CG275" s="756">
        <v>49.810476686416742</v>
      </c>
      <c r="CH275" s="930"/>
      <c r="CI275" s="930"/>
      <c r="CJ275" s="930"/>
      <c r="CK275" s="930"/>
      <c r="CL275" s="930"/>
      <c r="CM275" s="930"/>
      <c r="CN275" s="930"/>
      <c r="CO275" s="930"/>
      <c r="CP275" s="930"/>
      <c r="CQ275" s="930"/>
      <c r="CR275" s="930"/>
      <c r="CS275" s="930"/>
      <c r="CT275" s="930"/>
      <c r="CU275" s="930"/>
      <c r="CV275" s="930"/>
      <c r="CW275" s="930"/>
      <c r="CX275" s="930"/>
      <c r="CY275" s="930"/>
      <c r="CZ275" s="931"/>
    </row>
    <row r="276" s="133" customFormat="true" ht="15" customHeight="true" x14ac:dyDescent="0.2">
      <c r="A276" s="1155"/>
      <c r="B276" s="158" t="s">
        <v>113</v>
      </c>
      <c r="C276" s="563">
        <v>1.1622426169567384</v>
      </c>
      <c r="D276" s="582">
        <v>6.5942564572157789E-2</v>
      </c>
      <c r="E276" s="582">
        <v>0.56545004934038656</v>
      </c>
      <c r="F276" s="582">
        <v>0.50096702097121981</v>
      </c>
      <c r="G276" s="601">
        <v>0.5039325426546265</v>
      </c>
      <c r="H276" s="619">
        <v>0.76891653436485252</v>
      </c>
      <c r="I276" s="581">
        <v>0.18382154019792382</v>
      </c>
      <c r="J276" s="581">
        <v>0.71220849059425684</v>
      </c>
      <c r="K276" s="581">
        <v>3.7358692908600395E-2</v>
      </c>
      <c r="L276" s="601">
        <v>0.27687485757740793</v>
      </c>
      <c r="M276" s="619">
        <v>0.21815942538823571</v>
      </c>
      <c r="N276" s="581">
        <v>0.78705403478283653</v>
      </c>
      <c r="O276" s="581">
        <v>0.36180067178498382</v>
      </c>
      <c r="P276" s="581">
        <v>1.3306816494694869</v>
      </c>
      <c r="Q276" s="652">
        <v>1.9472435887128592</v>
      </c>
      <c r="R276" s="619">
        <v>2.3214831300151149</v>
      </c>
      <c r="S276" s="581">
        <v>0</v>
      </c>
      <c r="T276" s="581">
        <v>0</v>
      </c>
      <c r="U276" s="581">
        <v>0</v>
      </c>
      <c r="V276" s="581">
        <v>0</v>
      </c>
      <c r="W276" s="581">
        <v>0.21846137603030955</v>
      </c>
      <c r="X276" s="581">
        <v>0.41999749369553713</v>
      </c>
      <c r="Y276" s="667">
        <v>0</v>
      </c>
      <c r="Z276" s="667">
        <v>0</v>
      </c>
      <c r="AA276" s="667">
        <v>0</v>
      </c>
      <c r="AB276" s="667">
        <v>8.1171216200009499E-2</v>
      </c>
      <c r="AC276" s="667">
        <v>6.4936063418495185E-2</v>
      </c>
      <c r="AD276" s="667">
        <v>8.067266640204144</v>
      </c>
      <c r="AE276" s="667">
        <v>5.887839827955392E-2</v>
      </c>
      <c r="AF276" s="667">
        <v>0</v>
      </c>
      <c r="AG276" s="667">
        <v>0</v>
      </c>
      <c r="AH276" s="882"/>
      <c r="AI276" s="882"/>
      <c r="AJ276" s="882"/>
      <c r="AK276" s="882"/>
      <c r="AL276" s="882"/>
      <c r="AM276" s="882"/>
      <c r="AN276" s="882"/>
      <c r="AO276" s="882"/>
      <c r="AP276" s="882"/>
      <c r="AQ276" s="882"/>
      <c r="AR276" s="882"/>
      <c r="AS276" s="882"/>
      <c r="AT276" s="882"/>
      <c r="AU276" s="882"/>
      <c r="AV276" s="882"/>
      <c r="AW276" s="882"/>
      <c r="AX276" s="882"/>
      <c r="AY276" s="882"/>
      <c r="AZ276" s="242"/>
      <c r="BA276" s="1156"/>
      <c r="BB276" s="433" t="s">
        <v>113</v>
      </c>
      <c r="BC276" s="563">
        <v>20.000220730735933</v>
      </c>
      <c r="BD276" s="702">
        <v>1.0678601806690424</v>
      </c>
      <c r="BE276" s="702">
        <v>8.3472398493692435</v>
      </c>
      <c r="BF276" s="702">
        <v>7.1525089655892078</v>
      </c>
      <c r="BG276" s="720">
        <v>10.054947218962953</v>
      </c>
      <c r="BH276" s="738">
        <v>9.4192001810021821</v>
      </c>
      <c r="BI276" s="702">
        <v>2.183538397840473</v>
      </c>
      <c r="BJ276" s="702">
        <v>7.8325042447904965</v>
      </c>
      <c r="BK276" s="702">
        <v>0.36115302706197122</v>
      </c>
      <c r="BL276" s="720">
        <v>2.5277379281798549</v>
      </c>
      <c r="BM276" s="738">
        <v>1.4170176520948434</v>
      </c>
      <c r="BN276" s="702">
        <v>4.5981339334051015</v>
      </c>
      <c r="BO276" s="702">
        <v>2.342931884751136</v>
      </c>
      <c r="BP276" s="702">
        <v>6.1876102923597829</v>
      </c>
      <c r="BQ276" s="720">
        <v>9.7529494038405389</v>
      </c>
      <c r="BR276" s="738">
        <v>7.480126936770624</v>
      </c>
      <c r="BS276" s="702">
        <v>0</v>
      </c>
      <c r="BT276" s="702">
        <v>0</v>
      </c>
      <c r="BU276" s="702">
        <v>0</v>
      </c>
      <c r="BV276" s="702">
        <v>0</v>
      </c>
      <c r="BW276" s="702">
        <v>0.80648900087766406</v>
      </c>
      <c r="BX276" s="702">
        <v>3.3728983107663781</v>
      </c>
      <c r="BY276" s="756">
        <v>0</v>
      </c>
      <c r="BZ276" s="756">
        <v>0</v>
      </c>
      <c r="CA276" s="756">
        <v>0</v>
      </c>
      <c r="CB276" s="756">
        <v>0.51450860708896007</v>
      </c>
      <c r="CC276" s="756">
        <v>0.19199102895142439</v>
      </c>
      <c r="CD276" s="756">
        <v>34.016380449528604</v>
      </c>
      <c r="CE276" s="756">
        <v>0.24038261134272537</v>
      </c>
      <c r="CF276" s="756">
        <v>0</v>
      </c>
      <c r="CG276" s="756">
        <v>0</v>
      </c>
      <c r="CH276" s="930"/>
      <c r="CI276" s="930"/>
      <c r="CJ276" s="930"/>
      <c r="CK276" s="930"/>
      <c r="CL276" s="930"/>
      <c r="CM276" s="930"/>
      <c r="CN276" s="930"/>
      <c r="CO276" s="930"/>
      <c r="CP276" s="930"/>
      <c r="CQ276" s="930"/>
      <c r="CR276" s="930"/>
      <c r="CS276" s="930"/>
      <c r="CT276" s="930"/>
      <c r="CU276" s="930"/>
      <c r="CV276" s="930"/>
      <c r="CW276" s="930"/>
      <c r="CX276" s="930"/>
      <c r="CY276" s="930"/>
      <c r="CZ276" s="931"/>
    </row>
    <row r="277" s="133" customFormat="true" ht="15" customHeight="true" x14ac:dyDescent="0.2">
      <c r="A277" s="1155" t="s">
        <v>76</v>
      </c>
      <c r="B277" s="158" t="s">
        <v>77</v>
      </c>
      <c r="C277" s="797" t="s">
        <v>35</v>
      </c>
      <c r="D277" s="802" t="s">
        <v>35</v>
      </c>
      <c r="E277" s="802" t="s">
        <v>35</v>
      </c>
      <c r="F277" s="802" t="s">
        <v>35</v>
      </c>
      <c r="G277" s="807" t="s">
        <v>35</v>
      </c>
      <c r="H277" s="811" t="s">
        <v>35</v>
      </c>
      <c r="I277" s="802" t="s">
        <v>35</v>
      </c>
      <c r="J277" s="802" t="s">
        <v>35</v>
      </c>
      <c r="K277" s="802" t="s">
        <v>35</v>
      </c>
      <c r="L277" s="807" t="s">
        <v>35</v>
      </c>
      <c r="M277" s="811" t="s">
        <v>35</v>
      </c>
      <c r="N277" s="802" t="s">
        <v>35</v>
      </c>
      <c r="O277" s="802" t="s">
        <v>35</v>
      </c>
      <c r="P277" s="802" t="s">
        <v>35</v>
      </c>
      <c r="Q277" s="818" t="s">
        <v>35</v>
      </c>
      <c r="R277" s="811" t="s">
        <v>35</v>
      </c>
      <c r="S277" s="802" t="s">
        <v>35</v>
      </c>
      <c r="T277" s="802" t="s">
        <v>35</v>
      </c>
      <c r="U277" s="802" t="s">
        <v>35</v>
      </c>
      <c r="V277" s="802" t="s">
        <v>35</v>
      </c>
      <c r="W277" s="802" t="s">
        <v>35</v>
      </c>
      <c r="X277" s="802" t="s">
        <v>35</v>
      </c>
      <c r="Y277" s="823" t="s">
        <v>35</v>
      </c>
      <c r="Z277" s="823" t="s">
        <v>35</v>
      </c>
      <c r="AA277" s="823" t="s">
        <v>35</v>
      </c>
      <c r="AB277" s="823" t="s">
        <v>35</v>
      </c>
      <c r="AC277" s="823" t="s">
        <v>35</v>
      </c>
      <c r="AD277" s="823" t="s">
        <v>35</v>
      </c>
      <c r="AE277" s="823" t="s">
        <v>35</v>
      </c>
      <c r="AF277" s="823" t="s">
        <v>35</v>
      </c>
      <c r="AG277" s="823" t="s">
        <v>35</v>
      </c>
      <c r="AH277" s="884"/>
      <c r="AI277" s="884"/>
      <c r="AJ277" s="884"/>
      <c r="AK277" s="884"/>
      <c r="AL277" s="884"/>
      <c r="AM277" s="884"/>
      <c r="AN277" s="884"/>
      <c r="AO277" s="884"/>
      <c r="AP277" s="884"/>
      <c r="AQ277" s="884"/>
      <c r="AR277" s="884"/>
      <c r="AS277" s="884"/>
      <c r="AT277" s="884"/>
      <c r="AU277" s="884"/>
      <c r="AV277" s="884"/>
      <c r="AW277" s="884"/>
      <c r="AX277" s="884"/>
      <c r="AY277" s="884"/>
      <c r="AZ277" s="242"/>
      <c r="BA277" s="1156" t="s">
        <v>76</v>
      </c>
      <c r="BB277" s="433" t="s">
        <v>77</v>
      </c>
      <c r="BC277" s="797" t="s">
        <v>35</v>
      </c>
      <c r="BD277" s="830" t="s">
        <v>35</v>
      </c>
      <c r="BE277" s="830" t="s">
        <v>35</v>
      </c>
      <c r="BF277" s="830" t="s">
        <v>35</v>
      </c>
      <c r="BG277" s="834" t="s">
        <v>35</v>
      </c>
      <c r="BH277" s="838" t="s">
        <v>35</v>
      </c>
      <c r="BI277" s="830" t="s">
        <v>35</v>
      </c>
      <c r="BJ277" s="830" t="s">
        <v>35</v>
      </c>
      <c r="BK277" s="830" t="s">
        <v>35</v>
      </c>
      <c r="BL277" s="834" t="s">
        <v>35</v>
      </c>
      <c r="BM277" s="838" t="s">
        <v>35</v>
      </c>
      <c r="BN277" s="830" t="s">
        <v>35</v>
      </c>
      <c r="BO277" s="830" t="s">
        <v>35</v>
      </c>
      <c r="BP277" s="830" t="s">
        <v>35</v>
      </c>
      <c r="BQ277" s="834" t="s">
        <v>35</v>
      </c>
      <c r="BR277" s="838" t="s">
        <v>35</v>
      </c>
      <c r="BS277" s="830" t="s">
        <v>35</v>
      </c>
      <c r="BT277" s="830" t="s">
        <v>35</v>
      </c>
      <c r="BU277" s="830" t="s">
        <v>35</v>
      </c>
      <c r="BV277" s="830" t="s">
        <v>35</v>
      </c>
      <c r="BW277" s="830" t="s">
        <v>35</v>
      </c>
      <c r="BX277" s="830" t="s">
        <v>35</v>
      </c>
      <c r="BY277" s="843" t="s">
        <v>35</v>
      </c>
      <c r="BZ277" s="843" t="s">
        <v>35</v>
      </c>
      <c r="CA277" s="843" t="s">
        <v>35</v>
      </c>
      <c r="CB277" s="843" t="s">
        <v>35</v>
      </c>
      <c r="CC277" s="843" t="s">
        <v>35</v>
      </c>
      <c r="CD277" s="843" t="s">
        <v>35</v>
      </c>
      <c r="CE277" s="843" t="s">
        <v>35</v>
      </c>
      <c r="CF277" s="843" t="s">
        <v>35</v>
      </c>
      <c r="CG277" s="843" t="s">
        <v>35</v>
      </c>
      <c r="CH277" s="931"/>
      <c r="CI277" s="931"/>
      <c r="CJ277" s="931"/>
      <c r="CK277" s="931"/>
      <c r="CL277" s="931"/>
      <c r="CM277" s="931"/>
      <c r="CN277" s="931"/>
      <c r="CO277" s="931"/>
      <c r="CP277" s="931"/>
      <c r="CQ277" s="931"/>
      <c r="CR277" s="931"/>
      <c r="CS277" s="931"/>
      <c r="CT277" s="931"/>
      <c r="CU277" s="931"/>
      <c r="CV277" s="931"/>
      <c r="CW277" s="931"/>
      <c r="CX277" s="931"/>
      <c r="CY277" s="931"/>
      <c r="CZ277" s="931"/>
    </row>
    <row r="278" s="133" customFormat="true" ht="15" customHeight="true" x14ac:dyDescent="0.2">
      <c r="A278" s="1155"/>
      <c r="B278" s="158" t="s">
        <v>78</v>
      </c>
      <c r="C278" s="797" t="s">
        <v>35</v>
      </c>
      <c r="D278" s="802" t="s">
        <v>35</v>
      </c>
      <c r="E278" s="802" t="s">
        <v>35</v>
      </c>
      <c r="F278" s="802" t="s">
        <v>35</v>
      </c>
      <c r="G278" s="807" t="s">
        <v>35</v>
      </c>
      <c r="H278" s="811" t="s">
        <v>35</v>
      </c>
      <c r="I278" s="802" t="s">
        <v>35</v>
      </c>
      <c r="J278" s="802" t="s">
        <v>35</v>
      </c>
      <c r="K278" s="802" t="s">
        <v>35</v>
      </c>
      <c r="L278" s="807" t="s">
        <v>35</v>
      </c>
      <c r="M278" s="811" t="s">
        <v>35</v>
      </c>
      <c r="N278" s="802" t="s">
        <v>35</v>
      </c>
      <c r="O278" s="802" t="s">
        <v>35</v>
      </c>
      <c r="P278" s="802" t="s">
        <v>35</v>
      </c>
      <c r="Q278" s="818" t="s">
        <v>35</v>
      </c>
      <c r="R278" s="811" t="s">
        <v>35</v>
      </c>
      <c r="S278" s="802" t="s">
        <v>35</v>
      </c>
      <c r="T278" s="802" t="s">
        <v>35</v>
      </c>
      <c r="U278" s="802" t="s">
        <v>35</v>
      </c>
      <c r="V278" s="802" t="s">
        <v>35</v>
      </c>
      <c r="W278" s="802" t="s">
        <v>35</v>
      </c>
      <c r="X278" s="802" t="s">
        <v>35</v>
      </c>
      <c r="Y278" s="823" t="s">
        <v>35</v>
      </c>
      <c r="Z278" s="823" t="s">
        <v>35</v>
      </c>
      <c r="AA278" s="823" t="s">
        <v>35</v>
      </c>
      <c r="AB278" s="823" t="s">
        <v>35</v>
      </c>
      <c r="AC278" s="823" t="s">
        <v>35</v>
      </c>
      <c r="AD278" s="823" t="s">
        <v>35</v>
      </c>
      <c r="AE278" s="823" t="s">
        <v>35</v>
      </c>
      <c r="AF278" s="823" t="s">
        <v>35</v>
      </c>
      <c r="AG278" s="823" t="s">
        <v>35</v>
      </c>
      <c r="AH278" s="884"/>
      <c r="AI278" s="884"/>
      <c r="AJ278" s="884"/>
      <c r="AK278" s="884"/>
      <c r="AL278" s="884"/>
      <c r="AM278" s="884"/>
      <c r="AN278" s="884"/>
      <c r="AO278" s="884"/>
      <c r="AP278" s="884"/>
      <c r="AQ278" s="884"/>
      <c r="AR278" s="884"/>
      <c r="AS278" s="884"/>
      <c r="AT278" s="884"/>
      <c r="AU278" s="884"/>
      <c r="AV278" s="884"/>
      <c r="AW278" s="884"/>
      <c r="AX278" s="884"/>
      <c r="AY278" s="884"/>
      <c r="AZ278" s="242"/>
      <c r="BA278" s="1156"/>
      <c r="BB278" s="433" t="s">
        <v>78</v>
      </c>
      <c r="BC278" s="797" t="s">
        <v>35</v>
      </c>
      <c r="BD278" s="830" t="s">
        <v>35</v>
      </c>
      <c r="BE278" s="830" t="s">
        <v>35</v>
      </c>
      <c r="BF278" s="830" t="s">
        <v>35</v>
      </c>
      <c r="BG278" s="834" t="s">
        <v>35</v>
      </c>
      <c r="BH278" s="838" t="s">
        <v>35</v>
      </c>
      <c r="BI278" s="830" t="s">
        <v>35</v>
      </c>
      <c r="BJ278" s="830" t="s">
        <v>35</v>
      </c>
      <c r="BK278" s="830" t="s">
        <v>35</v>
      </c>
      <c r="BL278" s="834" t="s">
        <v>35</v>
      </c>
      <c r="BM278" s="838" t="s">
        <v>35</v>
      </c>
      <c r="BN278" s="830" t="s">
        <v>35</v>
      </c>
      <c r="BO278" s="830" t="s">
        <v>35</v>
      </c>
      <c r="BP278" s="830" t="s">
        <v>35</v>
      </c>
      <c r="BQ278" s="834" t="s">
        <v>35</v>
      </c>
      <c r="BR278" s="838" t="s">
        <v>35</v>
      </c>
      <c r="BS278" s="830" t="s">
        <v>35</v>
      </c>
      <c r="BT278" s="830" t="s">
        <v>35</v>
      </c>
      <c r="BU278" s="830" t="s">
        <v>35</v>
      </c>
      <c r="BV278" s="830" t="s">
        <v>35</v>
      </c>
      <c r="BW278" s="830" t="s">
        <v>35</v>
      </c>
      <c r="BX278" s="830" t="s">
        <v>35</v>
      </c>
      <c r="BY278" s="843" t="s">
        <v>35</v>
      </c>
      <c r="BZ278" s="843" t="s">
        <v>35</v>
      </c>
      <c r="CA278" s="843" t="s">
        <v>35</v>
      </c>
      <c r="CB278" s="843" t="s">
        <v>35</v>
      </c>
      <c r="CC278" s="843" t="s">
        <v>35</v>
      </c>
      <c r="CD278" s="843" t="s">
        <v>35</v>
      </c>
      <c r="CE278" s="843" t="s">
        <v>35</v>
      </c>
      <c r="CF278" s="843" t="s">
        <v>35</v>
      </c>
      <c r="CG278" s="843" t="s">
        <v>35</v>
      </c>
      <c r="CH278" s="931"/>
      <c r="CI278" s="931"/>
      <c r="CJ278" s="931"/>
      <c r="CK278" s="931"/>
      <c r="CL278" s="931"/>
      <c r="CM278" s="931"/>
      <c r="CN278" s="931"/>
      <c r="CO278" s="931"/>
      <c r="CP278" s="931"/>
      <c r="CQ278" s="931"/>
      <c r="CR278" s="931"/>
      <c r="CS278" s="931"/>
      <c r="CT278" s="931"/>
      <c r="CU278" s="931"/>
      <c r="CV278" s="931"/>
      <c r="CW278" s="931"/>
      <c r="CX278" s="931"/>
      <c r="CY278" s="931"/>
      <c r="CZ278" s="931"/>
    </row>
    <row r="279" s="133" customFormat="true" ht="15" customHeight="true" x14ac:dyDescent="0.2">
      <c r="A279" s="1155"/>
      <c r="B279" s="158" t="s">
        <v>79</v>
      </c>
      <c r="C279" s="797" t="s">
        <v>35</v>
      </c>
      <c r="D279" s="801" t="s">
        <v>35</v>
      </c>
      <c r="E279" s="801" t="s">
        <v>35</v>
      </c>
      <c r="F279" s="801" t="s">
        <v>35</v>
      </c>
      <c r="G279" s="806" t="s">
        <v>35</v>
      </c>
      <c r="H279" s="797" t="s">
        <v>35</v>
      </c>
      <c r="I279" s="801" t="s">
        <v>35</v>
      </c>
      <c r="J279" s="801" t="s">
        <v>35</v>
      </c>
      <c r="K279" s="801" t="s">
        <v>35</v>
      </c>
      <c r="L279" s="806" t="s">
        <v>35</v>
      </c>
      <c r="M279" s="797" t="s">
        <v>35</v>
      </c>
      <c r="N279" s="801" t="s">
        <v>35</v>
      </c>
      <c r="O279" s="801" t="s">
        <v>35</v>
      </c>
      <c r="P279" s="801" t="s">
        <v>35</v>
      </c>
      <c r="Q279" s="817" t="s">
        <v>35</v>
      </c>
      <c r="R279" s="797" t="s">
        <v>35</v>
      </c>
      <c r="S279" s="801" t="s">
        <v>35</v>
      </c>
      <c r="T279" s="801" t="s">
        <v>35</v>
      </c>
      <c r="U279" s="801" t="s">
        <v>35</v>
      </c>
      <c r="V279" s="801" t="s">
        <v>35</v>
      </c>
      <c r="W279" s="801" t="s">
        <v>35</v>
      </c>
      <c r="X279" s="801" t="s">
        <v>35</v>
      </c>
      <c r="Y279" s="817" t="s">
        <v>35</v>
      </c>
      <c r="Z279" s="817" t="s">
        <v>35</v>
      </c>
      <c r="AA279" s="817" t="s">
        <v>35</v>
      </c>
      <c r="AB279" s="817" t="s">
        <v>35</v>
      </c>
      <c r="AC279" s="817" t="s">
        <v>35</v>
      </c>
      <c r="AD279" s="817" t="s">
        <v>35</v>
      </c>
      <c r="AE279" s="817" t="s">
        <v>35</v>
      </c>
      <c r="AF279" s="817" t="s">
        <v>35</v>
      </c>
      <c r="AG279" s="817" t="s">
        <v>35</v>
      </c>
      <c r="AH279" s="883"/>
      <c r="AI279" s="883"/>
      <c r="AJ279" s="883"/>
      <c r="AK279" s="883"/>
      <c r="AL279" s="883"/>
      <c r="AM279" s="883"/>
      <c r="AN279" s="883"/>
      <c r="AO279" s="883"/>
      <c r="AP279" s="883"/>
      <c r="AQ279" s="883"/>
      <c r="AR279" s="883"/>
      <c r="AS279" s="883"/>
      <c r="AT279" s="883"/>
      <c r="AU279" s="883"/>
      <c r="AV279" s="883"/>
      <c r="AW279" s="883"/>
      <c r="AX279" s="883"/>
      <c r="AY279" s="883"/>
      <c r="AZ279" s="242"/>
      <c r="BA279" s="1156"/>
      <c r="BB279" s="433" t="s">
        <v>79</v>
      </c>
      <c r="BC279" s="797" t="s">
        <v>35</v>
      </c>
      <c r="BD279" s="801" t="s">
        <v>35</v>
      </c>
      <c r="BE279" s="801" t="s">
        <v>35</v>
      </c>
      <c r="BF279" s="801" t="s">
        <v>35</v>
      </c>
      <c r="BG279" s="806" t="s">
        <v>35</v>
      </c>
      <c r="BH279" s="797" t="s">
        <v>35</v>
      </c>
      <c r="BI279" s="801" t="s">
        <v>35</v>
      </c>
      <c r="BJ279" s="801" t="s">
        <v>35</v>
      </c>
      <c r="BK279" s="801" t="s">
        <v>35</v>
      </c>
      <c r="BL279" s="806" t="s">
        <v>35</v>
      </c>
      <c r="BM279" s="797" t="s">
        <v>35</v>
      </c>
      <c r="BN279" s="801" t="s">
        <v>35</v>
      </c>
      <c r="BO279" s="801" t="s">
        <v>35</v>
      </c>
      <c r="BP279" s="801" t="s">
        <v>35</v>
      </c>
      <c r="BQ279" s="806" t="s">
        <v>35</v>
      </c>
      <c r="BR279" s="797" t="s">
        <v>35</v>
      </c>
      <c r="BS279" s="801" t="s">
        <v>35</v>
      </c>
      <c r="BT279" s="801" t="s">
        <v>35</v>
      </c>
      <c r="BU279" s="801" t="s">
        <v>35</v>
      </c>
      <c r="BV279" s="801" t="s">
        <v>35</v>
      </c>
      <c r="BW279" s="801" t="s">
        <v>35</v>
      </c>
      <c r="BX279" s="801" t="s">
        <v>35</v>
      </c>
      <c r="BY279" s="817" t="s">
        <v>35</v>
      </c>
      <c r="BZ279" s="817" t="s">
        <v>35</v>
      </c>
      <c r="CA279" s="817" t="s">
        <v>35</v>
      </c>
      <c r="CB279" s="817" t="s">
        <v>35</v>
      </c>
      <c r="CC279" s="817" t="s">
        <v>35</v>
      </c>
      <c r="CD279" s="817" t="s">
        <v>35</v>
      </c>
      <c r="CE279" s="817" t="s">
        <v>35</v>
      </c>
      <c r="CF279" s="817" t="s">
        <v>35</v>
      </c>
      <c r="CG279" s="817" t="s">
        <v>35</v>
      </c>
      <c r="CH279" s="883"/>
      <c r="CI279" s="883"/>
      <c r="CJ279" s="883"/>
      <c r="CK279" s="883"/>
      <c r="CL279" s="883"/>
      <c r="CM279" s="883"/>
      <c r="CN279" s="883"/>
      <c r="CO279" s="883"/>
      <c r="CP279" s="883"/>
      <c r="CQ279" s="883"/>
      <c r="CR279" s="883"/>
      <c r="CS279" s="883"/>
      <c r="CT279" s="883"/>
      <c r="CU279" s="883"/>
      <c r="CV279" s="883"/>
      <c r="CW279" s="883"/>
      <c r="CX279" s="883"/>
      <c r="CY279" s="883"/>
      <c r="CZ279" s="883"/>
    </row>
    <row r="280" s="133" customFormat="true" ht="15" customHeight="true" x14ac:dyDescent="0.2">
      <c r="A280" s="1155"/>
      <c r="B280" s="158" t="s">
        <v>80</v>
      </c>
      <c r="C280" s="797" t="s">
        <v>35</v>
      </c>
      <c r="D280" s="801" t="s">
        <v>35</v>
      </c>
      <c r="E280" s="801" t="s">
        <v>35</v>
      </c>
      <c r="F280" s="801" t="s">
        <v>35</v>
      </c>
      <c r="G280" s="806" t="s">
        <v>35</v>
      </c>
      <c r="H280" s="797" t="s">
        <v>35</v>
      </c>
      <c r="I280" s="801" t="s">
        <v>35</v>
      </c>
      <c r="J280" s="801" t="s">
        <v>35</v>
      </c>
      <c r="K280" s="801" t="s">
        <v>35</v>
      </c>
      <c r="L280" s="806" t="s">
        <v>35</v>
      </c>
      <c r="M280" s="797" t="s">
        <v>35</v>
      </c>
      <c r="N280" s="801" t="s">
        <v>35</v>
      </c>
      <c r="O280" s="801" t="s">
        <v>35</v>
      </c>
      <c r="P280" s="801" t="s">
        <v>35</v>
      </c>
      <c r="Q280" s="817" t="s">
        <v>35</v>
      </c>
      <c r="R280" s="797" t="s">
        <v>35</v>
      </c>
      <c r="S280" s="801" t="s">
        <v>35</v>
      </c>
      <c r="T280" s="801" t="s">
        <v>35</v>
      </c>
      <c r="U280" s="801" t="s">
        <v>35</v>
      </c>
      <c r="V280" s="801" t="s">
        <v>35</v>
      </c>
      <c r="W280" s="801" t="s">
        <v>35</v>
      </c>
      <c r="X280" s="801" t="s">
        <v>35</v>
      </c>
      <c r="Y280" s="817" t="s">
        <v>35</v>
      </c>
      <c r="Z280" s="817" t="s">
        <v>35</v>
      </c>
      <c r="AA280" s="817" t="s">
        <v>35</v>
      </c>
      <c r="AB280" s="817" t="s">
        <v>35</v>
      </c>
      <c r="AC280" s="817" t="s">
        <v>35</v>
      </c>
      <c r="AD280" s="817" t="s">
        <v>35</v>
      </c>
      <c r="AE280" s="817" t="s">
        <v>35</v>
      </c>
      <c r="AF280" s="817" t="s">
        <v>35</v>
      </c>
      <c r="AG280" s="817" t="s">
        <v>35</v>
      </c>
      <c r="AH280" s="883"/>
      <c r="AI280" s="883"/>
      <c r="AJ280" s="883"/>
      <c r="AK280" s="883"/>
      <c r="AL280" s="883"/>
      <c r="AM280" s="883"/>
      <c r="AN280" s="883"/>
      <c r="AO280" s="883"/>
      <c r="AP280" s="883"/>
      <c r="AQ280" s="883"/>
      <c r="AR280" s="883"/>
      <c r="AS280" s="883"/>
      <c r="AT280" s="883"/>
      <c r="AU280" s="883"/>
      <c r="AV280" s="883"/>
      <c r="AW280" s="883"/>
      <c r="AX280" s="883"/>
      <c r="AY280" s="883"/>
      <c r="AZ280" s="242"/>
      <c r="BA280" s="1156"/>
      <c r="BB280" s="433" t="s">
        <v>80</v>
      </c>
      <c r="BC280" s="797" t="s">
        <v>35</v>
      </c>
      <c r="BD280" s="801" t="s">
        <v>35</v>
      </c>
      <c r="BE280" s="801" t="s">
        <v>35</v>
      </c>
      <c r="BF280" s="801" t="s">
        <v>35</v>
      </c>
      <c r="BG280" s="806" t="s">
        <v>35</v>
      </c>
      <c r="BH280" s="797" t="s">
        <v>35</v>
      </c>
      <c r="BI280" s="801" t="s">
        <v>35</v>
      </c>
      <c r="BJ280" s="801" t="s">
        <v>35</v>
      </c>
      <c r="BK280" s="801" t="s">
        <v>35</v>
      </c>
      <c r="BL280" s="806" t="s">
        <v>35</v>
      </c>
      <c r="BM280" s="797" t="s">
        <v>35</v>
      </c>
      <c r="BN280" s="801" t="s">
        <v>35</v>
      </c>
      <c r="BO280" s="801" t="s">
        <v>35</v>
      </c>
      <c r="BP280" s="801" t="s">
        <v>35</v>
      </c>
      <c r="BQ280" s="806" t="s">
        <v>35</v>
      </c>
      <c r="BR280" s="797" t="s">
        <v>35</v>
      </c>
      <c r="BS280" s="801" t="s">
        <v>35</v>
      </c>
      <c r="BT280" s="801" t="s">
        <v>35</v>
      </c>
      <c r="BU280" s="801" t="s">
        <v>35</v>
      </c>
      <c r="BV280" s="801" t="s">
        <v>35</v>
      </c>
      <c r="BW280" s="801" t="s">
        <v>35</v>
      </c>
      <c r="BX280" s="801" t="s">
        <v>35</v>
      </c>
      <c r="BY280" s="817" t="s">
        <v>35</v>
      </c>
      <c r="BZ280" s="817" t="s">
        <v>35</v>
      </c>
      <c r="CA280" s="817" t="s">
        <v>35</v>
      </c>
      <c r="CB280" s="817" t="s">
        <v>35</v>
      </c>
      <c r="CC280" s="817" t="s">
        <v>35</v>
      </c>
      <c r="CD280" s="817" t="s">
        <v>35</v>
      </c>
      <c r="CE280" s="817" t="s">
        <v>35</v>
      </c>
      <c r="CF280" s="817" t="s">
        <v>35</v>
      </c>
      <c r="CG280" s="817" t="s">
        <v>35</v>
      </c>
      <c r="CH280" s="883"/>
      <c r="CI280" s="883"/>
      <c r="CJ280" s="883"/>
      <c r="CK280" s="883"/>
      <c r="CL280" s="883"/>
      <c r="CM280" s="883"/>
      <c r="CN280" s="883"/>
      <c r="CO280" s="883"/>
      <c r="CP280" s="883"/>
      <c r="CQ280" s="883"/>
      <c r="CR280" s="883"/>
      <c r="CS280" s="883"/>
      <c r="CT280" s="883"/>
      <c r="CU280" s="883"/>
      <c r="CV280" s="883"/>
      <c r="CW280" s="883"/>
      <c r="CX280" s="883"/>
      <c r="CY280" s="883"/>
      <c r="CZ280" s="883"/>
    </row>
    <row r="281" s="133" customFormat="true" ht="15" customHeight="true" x14ac:dyDescent="0.2">
      <c r="A281" s="1155"/>
      <c r="B281" s="158" t="s">
        <v>81</v>
      </c>
      <c r="C281" s="797" t="s">
        <v>35</v>
      </c>
      <c r="D281" s="801" t="s">
        <v>35</v>
      </c>
      <c r="E281" s="801" t="s">
        <v>35</v>
      </c>
      <c r="F281" s="801" t="s">
        <v>35</v>
      </c>
      <c r="G281" s="806" t="s">
        <v>35</v>
      </c>
      <c r="H281" s="797" t="s">
        <v>35</v>
      </c>
      <c r="I281" s="801" t="s">
        <v>35</v>
      </c>
      <c r="J281" s="801" t="s">
        <v>35</v>
      </c>
      <c r="K281" s="801" t="s">
        <v>35</v>
      </c>
      <c r="L281" s="806" t="s">
        <v>35</v>
      </c>
      <c r="M281" s="797" t="s">
        <v>35</v>
      </c>
      <c r="N281" s="801" t="s">
        <v>35</v>
      </c>
      <c r="O281" s="801" t="s">
        <v>35</v>
      </c>
      <c r="P281" s="801" t="s">
        <v>35</v>
      </c>
      <c r="Q281" s="817" t="s">
        <v>35</v>
      </c>
      <c r="R281" s="797" t="s">
        <v>35</v>
      </c>
      <c r="S281" s="801" t="s">
        <v>35</v>
      </c>
      <c r="T281" s="801" t="s">
        <v>35</v>
      </c>
      <c r="U281" s="801" t="s">
        <v>35</v>
      </c>
      <c r="V281" s="801" t="s">
        <v>35</v>
      </c>
      <c r="W281" s="801" t="s">
        <v>35</v>
      </c>
      <c r="X281" s="801" t="s">
        <v>35</v>
      </c>
      <c r="Y281" s="817" t="s">
        <v>35</v>
      </c>
      <c r="Z281" s="817" t="s">
        <v>35</v>
      </c>
      <c r="AA281" s="817" t="s">
        <v>35</v>
      </c>
      <c r="AB281" s="817" t="s">
        <v>35</v>
      </c>
      <c r="AC281" s="817" t="s">
        <v>35</v>
      </c>
      <c r="AD281" s="817" t="s">
        <v>35</v>
      </c>
      <c r="AE281" s="817" t="s">
        <v>35</v>
      </c>
      <c r="AF281" s="817" t="s">
        <v>35</v>
      </c>
      <c r="AG281" s="817" t="s">
        <v>35</v>
      </c>
      <c r="AH281" s="883"/>
      <c r="AI281" s="883"/>
      <c r="AJ281" s="883"/>
      <c r="AK281" s="883"/>
      <c r="AL281" s="883"/>
      <c r="AM281" s="883"/>
      <c r="AN281" s="883"/>
      <c r="AO281" s="883"/>
      <c r="AP281" s="883"/>
      <c r="AQ281" s="883"/>
      <c r="AR281" s="883"/>
      <c r="AS281" s="883"/>
      <c r="AT281" s="883"/>
      <c r="AU281" s="883"/>
      <c r="AV281" s="883"/>
      <c r="AW281" s="883"/>
      <c r="AX281" s="883"/>
      <c r="AY281" s="883"/>
      <c r="AZ281" s="242"/>
      <c r="BA281" s="1156"/>
      <c r="BB281" s="433" t="s">
        <v>81</v>
      </c>
      <c r="BC281" s="797" t="s">
        <v>35</v>
      </c>
      <c r="BD281" s="801" t="s">
        <v>35</v>
      </c>
      <c r="BE281" s="801" t="s">
        <v>35</v>
      </c>
      <c r="BF281" s="801" t="s">
        <v>35</v>
      </c>
      <c r="BG281" s="806" t="s">
        <v>35</v>
      </c>
      <c r="BH281" s="797" t="s">
        <v>35</v>
      </c>
      <c r="BI281" s="801" t="s">
        <v>35</v>
      </c>
      <c r="BJ281" s="801" t="s">
        <v>35</v>
      </c>
      <c r="BK281" s="801" t="s">
        <v>35</v>
      </c>
      <c r="BL281" s="806" t="s">
        <v>35</v>
      </c>
      <c r="BM281" s="797" t="s">
        <v>35</v>
      </c>
      <c r="BN281" s="801" t="s">
        <v>35</v>
      </c>
      <c r="BO281" s="801" t="s">
        <v>35</v>
      </c>
      <c r="BP281" s="801" t="s">
        <v>35</v>
      </c>
      <c r="BQ281" s="806" t="s">
        <v>35</v>
      </c>
      <c r="BR281" s="797" t="s">
        <v>35</v>
      </c>
      <c r="BS281" s="801" t="s">
        <v>35</v>
      </c>
      <c r="BT281" s="801" t="s">
        <v>35</v>
      </c>
      <c r="BU281" s="801" t="s">
        <v>35</v>
      </c>
      <c r="BV281" s="801" t="s">
        <v>35</v>
      </c>
      <c r="BW281" s="801" t="s">
        <v>35</v>
      </c>
      <c r="BX281" s="801" t="s">
        <v>35</v>
      </c>
      <c r="BY281" s="817" t="s">
        <v>35</v>
      </c>
      <c r="BZ281" s="817" t="s">
        <v>35</v>
      </c>
      <c r="CA281" s="817" t="s">
        <v>35</v>
      </c>
      <c r="CB281" s="817" t="s">
        <v>35</v>
      </c>
      <c r="CC281" s="817" t="s">
        <v>35</v>
      </c>
      <c r="CD281" s="817" t="s">
        <v>35</v>
      </c>
      <c r="CE281" s="817" t="s">
        <v>35</v>
      </c>
      <c r="CF281" s="817" t="s">
        <v>35</v>
      </c>
      <c r="CG281" s="817" t="s">
        <v>35</v>
      </c>
      <c r="CH281" s="883"/>
      <c r="CI281" s="883"/>
      <c r="CJ281" s="883"/>
      <c r="CK281" s="883"/>
      <c r="CL281" s="883"/>
      <c r="CM281" s="883"/>
      <c r="CN281" s="883"/>
      <c r="CO281" s="883"/>
      <c r="CP281" s="883"/>
      <c r="CQ281" s="883"/>
      <c r="CR281" s="883"/>
      <c r="CS281" s="883"/>
      <c r="CT281" s="883"/>
      <c r="CU281" s="883"/>
      <c r="CV281" s="883"/>
      <c r="CW281" s="883"/>
      <c r="CX281" s="883"/>
      <c r="CY281" s="883"/>
      <c r="CZ281" s="883"/>
    </row>
    <row r="282" s="133" customFormat="true" ht="15" customHeight="true" x14ac:dyDescent="0.2">
      <c r="A282" s="1155"/>
      <c r="B282" s="158" t="s">
        <v>82</v>
      </c>
      <c r="C282" s="797" t="s">
        <v>35</v>
      </c>
      <c r="D282" s="801" t="s">
        <v>35</v>
      </c>
      <c r="E282" s="801" t="s">
        <v>35</v>
      </c>
      <c r="F282" s="801" t="s">
        <v>35</v>
      </c>
      <c r="G282" s="806" t="s">
        <v>35</v>
      </c>
      <c r="H282" s="797" t="s">
        <v>35</v>
      </c>
      <c r="I282" s="801" t="s">
        <v>35</v>
      </c>
      <c r="J282" s="801" t="s">
        <v>35</v>
      </c>
      <c r="K282" s="801" t="s">
        <v>35</v>
      </c>
      <c r="L282" s="806" t="s">
        <v>35</v>
      </c>
      <c r="M282" s="797" t="s">
        <v>35</v>
      </c>
      <c r="N282" s="801" t="s">
        <v>35</v>
      </c>
      <c r="O282" s="801" t="s">
        <v>35</v>
      </c>
      <c r="P282" s="801" t="s">
        <v>35</v>
      </c>
      <c r="Q282" s="817" t="s">
        <v>35</v>
      </c>
      <c r="R282" s="797" t="s">
        <v>35</v>
      </c>
      <c r="S282" s="801" t="s">
        <v>35</v>
      </c>
      <c r="T282" s="801" t="s">
        <v>35</v>
      </c>
      <c r="U282" s="801" t="s">
        <v>35</v>
      </c>
      <c r="V282" s="801" t="s">
        <v>35</v>
      </c>
      <c r="W282" s="801" t="s">
        <v>35</v>
      </c>
      <c r="X282" s="801" t="s">
        <v>35</v>
      </c>
      <c r="Y282" s="817" t="s">
        <v>35</v>
      </c>
      <c r="Z282" s="817" t="s">
        <v>35</v>
      </c>
      <c r="AA282" s="817" t="s">
        <v>35</v>
      </c>
      <c r="AB282" s="817" t="s">
        <v>35</v>
      </c>
      <c r="AC282" s="817" t="s">
        <v>35</v>
      </c>
      <c r="AD282" s="817" t="s">
        <v>35</v>
      </c>
      <c r="AE282" s="817" t="s">
        <v>35</v>
      </c>
      <c r="AF282" s="817" t="s">
        <v>35</v>
      </c>
      <c r="AG282" s="817" t="s">
        <v>35</v>
      </c>
      <c r="AH282" s="883"/>
      <c r="AI282" s="883"/>
      <c r="AJ282" s="883"/>
      <c r="AK282" s="883"/>
      <c r="AL282" s="883"/>
      <c r="AM282" s="883"/>
      <c r="AN282" s="883"/>
      <c r="AO282" s="883"/>
      <c r="AP282" s="883"/>
      <c r="AQ282" s="883"/>
      <c r="AR282" s="883"/>
      <c r="AS282" s="883"/>
      <c r="AT282" s="883"/>
      <c r="AU282" s="883"/>
      <c r="AV282" s="883"/>
      <c r="AW282" s="883"/>
      <c r="AX282" s="883"/>
      <c r="AY282" s="883"/>
      <c r="AZ282" s="242"/>
      <c r="BA282" s="1156"/>
      <c r="BB282" s="433" t="s">
        <v>82</v>
      </c>
      <c r="BC282" s="797" t="s">
        <v>35</v>
      </c>
      <c r="BD282" s="801" t="s">
        <v>35</v>
      </c>
      <c r="BE282" s="801" t="s">
        <v>35</v>
      </c>
      <c r="BF282" s="801" t="s">
        <v>35</v>
      </c>
      <c r="BG282" s="806" t="s">
        <v>35</v>
      </c>
      <c r="BH282" s="797" t="s">
        <v>35</v>
      </c>
      <c r="BI282" s="801" t="s">
        <v>35</v>
      </c>
      <c r="BJ282" s="801" t="s">
        <v>35</v>
      </c>
      <c r="BK282" s="801" t="s">
        <v>35</v>
      </c>
      <c r="BL282" s="806" t="s">
        <v>35</v>
      </c>
      <c r="BM282" s="797" t="s">
        <v>35</v>
      </c>
      <c r="BN282" s="801" t="s">
        <v>35</v>
      </c>
      <c r="BO282" s="801" t="s">
        <v>35</v>
      </c>
      <c r="BP282" s="801" t="s">
        <v>35</v>
      </c>
      <c r="BQ282" s="806" t="s">
        <v>35</v>
      </c>
      <c r="BR282" s="797" t="s">
        <v>35</v>
      </c>
      <c r="BS282" s="801" t="s">
        <v>35</v>
      </c>
      <c r="BT282" s="801" t="s">
        <v>35</v>
      </c>
      <c r="BU282" s="801" t="s">
        <v>35</v>
      </c>
      <c r="BV282" s="801" t="s">
        <v>35</v>
      </c>
      <c r="BW282" s="801" t="s">
        <v>35</v>
      </c>
      <c r="BX282" s="801" t="s">
        <v>35</v>
      </c>
      <c r="BY282" s="817" t="s">
        <v>35</v>
      </c>
      <c r="BZ282" s="817" t="s">
        <v>35</v>
      </c>
      <c r="CA282" s="817" t="s">
        <v>35</v>
      </c>
      <c r="CB282" s="817" t="s">
        <v>35</v>
      </c>
      <c r="CC282" s="817" t="s">
        <v>35</v>
      </c>
      <c r="CD282" s="817" t="s">
        <v>35</v>
      </c>
      <c r="CE282" s="817" t="s">
        <v>35</v>
      </c>
      <c r="CF282" s="817" t="s">
        <v>35</v>
      </c>
      <c r="CG282" s="817" t="s">
        <v>35</v>
      </c>
      <c r="CH282" s="883"/>
      <c r="CI282" s="883"/>
      <c r="CJ282" s="883"/>
      <c r="CK282" s="883"/>
      <c r="CL282" s="883"/>
      <c r="CM282" s="883"/>
      <c r="CN282" s="883"/>
      <c r="CO282" s="883"/>
      <c r="CP282" s="883"/>
      <c r="CQ282" s="883"/>
      <c r="CR282" s="883"/>
      <c r="CS282" s="883"/>
      <c r="CT282" s="883"/>
      <c r="CU282" s="883"/>
      <c r="CV282" s="883"/>
      <c r="CW282" s="883"/>
      <c r="CX282" s="883"/>
      <c r="CY282" s="883"/>
      <c r="CZ282" s="883"/>
    </row>
    <row r="283" s="133" customFormat="true" ht="15" customHeight="true" x14ac:dyDescent="0.2">
      <c r="A283" s="1155"/>
      <c r="B283" s="158" t="s">
        <v>83</v>
      </c>
      <c r="C283" s="797" t="s">
        <v>35</v>
      </c>
      <c r="D283" s="801" t="s">
        <v>35</v>
      </c>
      <c r="E283" s="801" t="s">
        <v>35</v>
      </c>
      <c r="F283" s="801" t="s">
        <v>35</v>
      </c>
      <c r="G283" s="806" t="s">
        <v>35</v>
      </c>
      <c r="H283" s="797" t="s">
        <v>35</v>
      </c>
      <c r="I283" s="801" t="s">
        <v>35</v>
      </c>
      <c r="J283" s="801" t="s">
        <v>35</v>
      </c>
      <c r="K283" s="801" t="s">
        <v>35</v>
      </c>
      <c r="L283" s="806" t="s">
        <v>35</v>
      </c>
      <c r="M283" s="797" t="s">
        <v>35</v>
      </c>
      <c r="N283" s="801" t="s">
        <v>35</v>
      </c>
      <c r="O283" s="801" t="s">
        <v>35</v>
      </c>
      <c r="P283" s="801" t="s">
        <v>35</v>
      </c>
      <c r="Q283" s="817" t="s">
        <v>35</v>
      </c>
      <c r="R283" s="797" t="s">
        <v>35</v>
      </c>
      <c r="S283" s="801" t="s">
        <v>35</v>
      </c>
      <c r="T283" s="801" t="s">
        <v>35</v>
      </c>
      <c r="U283" s="801" t="s">
        <v>35</v>
      </c>
      <c r="V283" s="801" t="s">
        <v>35</v>
      </c>
      <c r="W283" s="801" t="s">
        <v>35</v>
      </c>
      <c r="X283" s="801" t="s">
        <v>35</v>
      </c>
      <c r="Y283" s="817" t="s">
        <v>35</v>
      </c>
      <c r="Z283" s="817" t="s">
        <v>35</v>
      </c>
      <c r="AA283" s="817" t="s">
        <v>35</v>
      </c>
      <c r="AB283" s="817" t="s">
        <v>35</v>
      </c>
      <c r="AC283" s="817" t="s">
        <v>35</v>
      </c>
      <c r="AD283" s="817" t="s">
        <v>35</v>
      </c>
      <c r="AE283" s="817" t="s">
        <v>35</v>
      </c>
      <c r="AF283" s="817" t="s">
        <v>35</v>
      </c>
      <c r="AG283" s="817" t="s">
        <v>35</v>
      </c>
      <c r="AH283" s="883"/>
      <c r="AI283" s="883"/>
      <c r="AJ283" s="883"/>
      <c r="AK283" s="883"/>
      <c r="AL283" s="883"/>
      <c r="AM283" s="883"/>
      <c r="AN283" s="883"/>
      <c r="AO283" s="883"/>
      <c r="AP283" s="883"/>
      <c r="AQ283" s="883"/>
      <c r="AR283" s="883"/>
      <c r="AS283" s="883"/>
      <c r="AT283" s="883"/>
      <c r="AU283" s="883"/>
      <c r="AV283" s="883"/>
      <c r="AW283" s="883"/>
      <c r="AX283" s="883"/>
      <c r="AY283" s="883"/>
      <c r="AZ283" s="242"/>
      <c r="BA283" s="1156"/>
      <c r="BB283" s="433" t="s">
        <v>83</v>
      </c>
      <c r="BC283" s="797" t="s">
        <v>35</v>
      </c>
      <c r="BD283" s="801" t="s">
        <v>35</v>
      </c>
      <c r="BE283" s="801" t="s">
        <v>35</v>
      </c>
      <c r="BF283" s="801" t="s">
        <v>35</v>
      </c>
      <c r="BG283" s="806" t="s">
        <v>35</v>
      </c>
      <c r="BH283" s="797" t="s">
        <v>35</v>
      </c>
      <c r="BI283" s="801" t="s">
        <v>35</v>
      </c>
      <c r="BJ283" s="801" t="s">
        <v>35</v>
      </c>
      <c r="BK283" s="801" t="s">
        <v>35</v>
      </c>
      <c r="BL283" s="806" t="s">
        <v>35</v>
      </c>
      <c r="BM283" s="797" t="s">
        <v>35</v>
      </c>
      <c r="BN283" s="801" t="s">
        <v>35</v>
      </c>
      <c r="BO283" s="801" t="s">
        <v>35</v>
      </c>
      <c r="BP283" s="801" t="s">
        <v>35</v>
      </c>
      <c r="BQ283" s="806" t="s">
        <v>35</v>
      </c>
      <c r="BR283" s="797" t="s">
        <v>35</v>
      </c>
      <c r="BS283" s="801" t="s">
        <v>35</v>
      </c>
      <c r="BT283" s="801" t="s">
        <v>35</v>
      </c>
      <c r="BU283" s="801" t="s">
        <v>35</v>
      </c>
      <c r="BV283" s="801" t="s">
        <v>35</v>
      </c>
      <c r="BW283" s="801" t="s">
        <v>35</v>
      </c>
      <c r="BX283" s="801" t="s">
        <v>35</v>
      </c>
      <c r="BY283" s="817" t="s">
        <v>35</v>
      </c>
      <c r="BZ283" s="817" t="s">
        <v>35</v>
      </c>
      <c r="CA283" s="817" t="s">
        <v>35</v>
      </c>
      <c r="CB283" s="817" t="s">
        <v>35</v>
      </c>
      <c r="CC283" s="817" t="s">
        <v>35</v>
      </c>
      <c r="CD283" s="817" t="s">
        <v>35</v>
      </c>
      <c r="CE283" s="817" t="s">
        <v>35</v>
      </c>
      <c r="CF283" s="817" t="s">
        <v>35</v>
      </c>
      <c r="CG283" s="817" t="s">
        <v>35</v>
      </c>
      <c r="CH283" s="883"/>
      <c r="CI283" s="883"/>
      <c r="CJ283" s="883"/>
      <c r="CK283" s="883"/>
      <c r="CL283" s="883"/>
      <c r="CM283" s="883"/>
      <c r="CN283" s="883"/>
      <c r="CO283" s="883"/>
      <c r="CP283" s="883"/>
      <c r="CQ283" s="883"/>
      <c r="CR283" s="883"/>
      <c r="CS283" s="883"/>
      <c r="CT283" s="883"/>
      <c r="CU283" s="883"/>
      <c r="CV283" s="883"/>
      <c r="CW283" s="883"/>
      <c r="CX283" s="883"/>
      <c r="CY283" s="883"/>
      <c r="CZ283" s="883"/>
    </row>
    <row r="284" s="133" customFormat="true" ht="15" customHeight="true" x14ac:dyDescent="0.2">
      <c r="A284" s="1157"/>
      <c r="B284" s="159" t="s">
        <v>113</v>
      </c>
      <c r="C284" s="798" t="s">
        <v>35</v>
      </c>
      <c r="D284" s="803" t="s">
        <v>35</v>
      </c>
      <c r="E284" s="803" t="s">
        <v>35</v>
      </c>
      <c r="F284" s="803" t="s">
        <v>35</v>
      </c>
      <c r="G284" s="808" t="s">
        <v>35</v>
      </c>
      <c r="H284" s="812" t="s">
        <v>35</v>
      </c>
      <c r="I284" s="803" t="s">
        <v>35</v>
      </c>
      <c r="J284" s="803" t="s">
        <v>35</v>
      </c>
      <c r="K284" s="803" t="s">
        <v>35</v>
      </c>
      <c r="L284" s="808" t="s">
        <v>35</v>
      </c>
      <c r="M284" s="812" t="s">
        <v>35</v>
      </c>
      <c r="N284" s="803" t="s">
        <v>35</v>
      </c>
      <c r="O284" s="803" t="s">
        <v>35</v>
      </c>
      <c r="P284" s="803" t="s">
        <v>35</v>
      </c>
      <c r="Q284" s="819" t="s">
        <v>35</v>
      </c>
      <c r="R284" s="812" t="s">
        <v>35</v>
      </c>
      <c r="S284" s="803" t="s">
        <v>35</v>
      </c>
      <c r="T284" s="803" t="s">
        <v>35</v>
      </c>
      <c r="U284" s="803" t="s">
        <v>35</v>
      </c>
      <c r="V284" s="803" t="s">
        <v>35</v>
      </c>
      <c r="W284" s="803" t="s">
        <v>35</v>
      </c>
      <c r="X284" s="803" t="s">
        <v>35</v>
      </c>
      <c r="Y284" s="824" t="s">
        <v>35</v>
      </c>
      <c r="Z284" s="824" t="s">
        <v>35</v>
      </c>
      <c r="AA284" s="824" t="s">
        <v>35</v>
      </c>
      <c r="AB284" s="824" t="s">
        <v>35</v>
      </c>
      <c r="AC284" s="824" t="s">
        <v>35</v>
      </c>
      <c r="AD284" s="824" t="s">
        <v>35</v>
      </c>
      <c r="AE284" s="824" t="s">
        <v>35</v>
      </c>
      <c r="AF284" s="824" t="s">
        <v>35</v>
      </c>
      <c r="AG284" s="824" t="s">
        <v>35</v>
      </c>
      <c r="AH284" s="885"/>
      <c r="AI284" s="885"/>
      <c r="AJ284" s="885"/>
      <c r="AK284" s="885"/>
      <c r="AL284" s="885"/>
      <c r="AM284" s="885"/>
      <c r="AN284" s="885"/>
      <c r="AO284" s="885"/>
      <c r="AP284" s="885"/>
      <c r="AQ284" s="885"/>
      <c r="AR284" s="885"/>
      <c r="AS284" s="885"/>
      <c r="AT284" s="885"/>
      <c r="AU284" s="885"/>
      <c r="AV284" s="885"/>
      <c r="AW284" s="885"/>
      <c r="AX284" s="885"/>
      <c r="AY284" s="885"/>
      <c r="AZ284" s="242"/>
      <c r="BA284" s="1158"/>
      <c r="BB284" s="434" t="s">
        <v>113</v>
      </c>
      <c r="BC284" s="827" t="s">
        <v>35</v>
      </c>
      <c r="BD284" s="831" t="s">
        <v>35</v>
      </c>
      <c r="BE284" s="831" t="s">
        <v>35</v>
      </c>
      <c r="BF284" s="831" t="s">
        <v>35</v>
      </c>
      <c r="BG284" s="835" t="s">
        <v>35</v>
      </c>
      <c r="BH284" s="839" t="s">
        <v>35</v>
      </c>
      <c r="BI284" s="831" t="s">
        <v>35</v>
      </c>
      <c r="BJ284" s="831" t="s">
        <v>35</v>
      </c>
      <c r="BK284" s="831" t="s">
        <v>35</v>
      </c>
      <c r="BL284" s="835" t="s">
        <v>35</v>
      </c>
      <c r="BM284" s="839" t="s">
        <v>35</v>
      </c>
      <c r="BN284" s="831" t="s">
        <v>35</v>
      </c>
      <c r="BO284" s="831" t="s">
        <v>35</v>
      </c>
      <c r="BP284" s="831" t="s">
        <v>35</v>
      </c>
      <c r="BQ284" s="835" t="s">
        <v>35</v>
      </c>
      <c r="BR284" s="839" t="s">
        <v>35</v>
      </c>
      <c r="BS284" s="831" t="s">
        <v>35</v>
      </c>
      <c r="BT284" s="831" t="s">
        <v>35</v>
      </c>
      <c r="BU284" s="831" t="s">
        <v>35</v>
      </c>
      <c r="BV284" s="831" t="s">
        <v>35</v>
      </c>
      <c r="BW284" s="831" t="s">
        <v>35</v>
      </c>
      <c r="BX284" s="831" t="s">
        <v>35</v>
      </c>
      <c r="BY284" s="844" t="s">
        <v>35</v>
      </c>
      <c r="BZ284" s="844" t="s">
        <v>35</v>
      </c>
      <c r="CA284" s="844" t="s">
        <v>35</v>
      </c>
      <c r="CB284" s="844" t="s">
        <v>35</v>
      </c>
      <c r="CC284" s="844" t="s">
        <v>35</v>
      </c>
      <c r="CD284" s="844" t="s">
        <v>35</v>
      </c>
      <c r="CE284" s="844" t="s">
        <v>35</v>
      </c>
      <c r="CF284" s="844" t="s">
        <v>35</v>
      </c>
      <c r="CG284" s="844" t="s">
        <v>35</v>
      </c>
      <c r="CH284" s="932"/>
      <c r="CI284" s="932"/>
      <c r="CJ284" s="932"/>
      <c r="CK284" s="932"/>
      <c r="CL284" s="932"/>
      <c r="CM284" s="932"/>
      <c r="CN284" s="932"/>
      <c r="CO284" s="932"/>
      <c r="CP284" s="932"/>
      <c r="CQ284" s="932"/>
      <c r="CR284" s="932"/>
      <c r="CS284" s="932"/>
      <c r="CT284" s="932"/>
      <c r="CU284" s="932"/>
      <c r="CV284" s="932"/>
      <c r="CW284" s="932"/>
      <c r="CX284" s="932"/>
      <c r="CY284" s="932"/>
      <c r="CZ284" s="932"/>
    </row>
    <row r="285" s="133" customFormat="true" ht="15" customHeight="true" x14ac:dyDescent="0.2">
      <c r="Y285" s="135"/>
      <c r="Z285" s="242"/>
      <c r="AA285" s="242"/>
      <c r="AB285" s="242"/>
      <c r="AC285" s="242"/>
      <c r="AD285" s="242"/>
      <c r="AE285" s="242"/>
      <c r="AF285" s="242"/>
      <c r="AG285" s="242"/>
      <c r="AH285" s="242"/>
      <c r="AI285" s="242"/>
      <c r="AJ285" s="242"/>
      <c r="AK285" s="242"/>
      <c r="AL285" s="242"/>
      <c r="AM285" s="242"/>
      <c r="AN285" s="242"/>
      <c r="AO285" s="242"/>
      <c r="AP285" s="242"/>
      <c r="AQ285" s="242"/>
      <c r="AR285" s="242"/>
      <c r="AS285" s="242"/>
      <c r="AT285" s="242"/>
      <c r="AU285" s="242"/>
      <c r="AV285" s="242"/>
      <c r="AW285" s="242"/>
      <c r="AX285" s="242"/>
      <c r="AY285" s="242"/>
      <c r="AZ285" s="242"/>
      <c r="BA285" s="135"/>
      <c r="BY285" s="135"/>
      <c r="BZ285" s="242"/>
      <c r="CA285" s="242"/>
      <c r="CB285" s="242"/>
      <c r="CC285" s="242"/>
      <c r="CD285" s="242"/>
      <c r="CE285" s="242"/>
      <c r="CF285" s="242"/>
      <c r="CG285" s="242"/>
      <c r="CH285" s="242"/>
      <c r="CI285" s="242"/>
      <c r="CJ285" s="242"/>
      <c r="CK285" s="242"/>
      <c r="CL285" s="242"/>
      <c r="CM285" s="242"/>
      <c r="CN285" s="242"/>
      <c r="CO285" s="242"/>
      <c r="CP285" s="242"/>
      <c r="CQ285" s="242"/>
      <c r="CR285" s="242"/>
      <c r="CS285" s="242"/>
      <c r="CT285" s="242"/>
      <c r="CU285" s="242"/>
      <c r="CV285" s="242"/>
      <c r="CW285" s="242"/>
      <c r="CX285" s="242"/>
      <c r="CY285" s="242"/>
      <c r="CZ285" s="242"/>
    </row>
    <row r="286" s="133" customFormat="true" ht="15" customHeight="true" x14ac:dyDescent="0.2">
      <c r="Y286" s="135"/>
      <c r="Z286" s="242"/>
      <c r="AA286" s="242"/>
      <c r="AB286" s="242"/>
      <c r="AC286" s="242"/>
      <c r="AD286" s="242"/>
      <c r="AE286" s="242"/>
      <c r="AF286" s="242"/>
      <c r="AG286" s="242"/>
      <c r="AH286" s="242"/>
      <c r="AI286" s="242"/>
      <c r="AJ286" s="242"/>
      <c r="AK286" s="242"/>
      <c r="AL286" s="242"/>
      <c r="AM286" s="242"/>
      <c r="AN286" s="242"/>
      <c r="AO286" s="242"/>
      <c r="AP286" s="242"/>
      <c r="AQ286" s="242"/>
      <c r="AR286" s="242"/>
      <c r="AS286" s="242"/>
      <c r="AT286" s="242"/>
      <c r="AU286" s="242"/>
      <c r="AV286" s="242"/>
      <c r="AW286" s="242"/>
      <c r="AX286" s="242"/>
      <c r="AY286" s="242"/>
      <c r="AZ286" s="242"/>
      <c r="BA286" s="135"/>
      <c r="BY286" s="135"/>
      <c r="BZ286" s="242"/>
      <c r="CA286" s="242"/>
      <c r="CB286" s="242"/>
      <c r="CC286" s="242"/>
      <c r="CD286" s="242"/>
      <c r="CE286" s="242"/>
      <c r="CF286" s="242"/>
      <c r="CG286" s="242"/>
      <c r="CH286" s="242"/>
      <c r="CI286" s="242"/>
      <c r="CJ286" s="242"/>
      <c r="CK286" s="242"/>
      <c r="CL286" s="242"/>
      <c r="CM286" s="242"/>
      <c r="CN286" s="242"/>
      <c r="CO286" s="242"/>
      <c r="CP286" s="242"/>
      <c r="CQ286" s="242"/>
      <c r="CR286" s="242"/>
      <c r="CS286" s="242"/>
      <c r="CT286" s="242"/>
      <c r="CU286" s="242"/>
      <c r="CV286" s="242"/>
      <c r="CW286" s="242"/>
      <c r="CX286" s="242"/>
      <c r="CY286" s="242"/>
      <c r="CZ286" s="242"/>
    </row>
    <row r="287" s="133" customFormat="true" ht="15" customHeight="true" x14ac:dyDescent="0.2">
      <c r="Y287" s="135"/>
      <c r="Z287" s="242"/>
      <c r="AA287" s="242"/>
      <c r="AB287" s="242"/>
      <c r="AC287" s="242"/>
      <c r="AD287" s="242"/>
      <c r="AE287" s="242"/>
      <c r="AF287" s="242"/>
      <c r="AG287" s="242"/>
      <c r="AH287" s="242"/>
      <c r="AI287" s="242"/>
      <c r="AJ287" s="242"/>
      <c r="AK287" s="242"/>
      <c r="AL287" s="242"/>
      <c r="AM287" s="242"/>
      <c r="AN287" s="242"/>
      <c r="AO287" s="242"/>
      <c r="AP287" s="242"/>
      <c r="AQ287" s="242"/>
      <c r="AR287" s="242"/>
      <c r="AS287" s="242"/>
      <c r="AT287" s="242"/>
      <c r="AU287" s="242"/>
      <c r="AV287" s="242"/>
      <c r="AW287" s="242"/>
      <c r="AX287" s="242"/>
      <c r="AY287" s="242"/>
      <c r="AZ287" s="242"/>
      <c r="BA287" s="135"/>
      <c r="BY287" s="135"/>
      <c r="BZ287" s="242"/>
      <c r="CA287" s="242"/>
      <c r="CB287" s="242"/>
      <c r="CC287" s="242"/>
      <c r="CD287" s="242"/>
      <c r="CE287" s="242"/>
      <c r="CF287" s="242"/>
      <c r="CG287" s="242"/>
      <c r="CH287" s="242"/>
      <c r="CI287" s="242"/>
      <c r="CJ287" s="242"/>
      <c r="CK287" s="242"/>
      <c r="CL287" s="242"/>
      <c r="CM287" s="242"/>
      <c r="CN287" s="242"/>
      <c r="CO287" s="242"/>
      <c r="CP287" s="242"/>
      <c r="CQ287" s="242"/>
      <c r="CR287" s="242"/>
      <c r="CS287" s="242"/>
      <c r="CT287" s="242"/>
      <c r="CU287" s="242"/>
      <c r="CV287" s="242"/>
      <c r="CW287" s="242"/>
      <c r="CX287" s="242"/>
      <c r="CY287" s="242"/>
      <c r="CZ287" s="242"/>
    </row>
    <row r="288" s="133" customFormat="true" ht="15" customHeight="true" x14ac:dyDescent="0.2">
      <c r="Y288" s="135"/>
      <c r="Z288" s="242"/>
      <c r="AA288" s="242"/>
      <c r="AB288" s="242"/>
      <c r="AC288" s="242"/>
      <c r="AD288" s="242"/>
      <c r="AE288" s="242"/>
      <c r="AF288" s="242"/>
      <c r="AG288" s="242"/>
      <c r="AH288" s="242"/>
      <c r="AI288" s="242"/>
      <c r="AJ288" s="242"/>
      <c r="AK288" s="242"/>
      <c r="AL288" s="242"/>
      <c r="AM288" s="242"/>
      <c r="AN288" s="242"/>
      <c r="AO288" s="242"/>
      <c r="AP288" s="242"/>
      <c r="AQ288" s="242"/>
      <c r="AR288" s="242"/>
      <c r="AS288" s="242"/>
      <c r="AT288" s="242"/>
      <c r="AU288" s="242"/>
      <c r="AV288" s="242"/>
      <c r="AW288" s="242"/>
      <c r="AX288" s="242"/>
      <c r="AY288" s="242"/>
      <c r="AZ288" s="242"/>
      <c r="BA288" s="135"/>
      <c r="BY288" s="135"/>
      <c r="BZ288" s="242"/>
      <c r="CA288" s="242"/>
      <c r="CB288" s="242"/>
      <c r="CC288" s="242"/>
      <c r="CD288" s="242"/>
      <c r="CE288" s="242"/>
      <c r="CF288" s="242"/>
      <c r="CG288" s="242"/>
      <c r="CH288" s="242"/>
      <c r="CI288" s="242"/>
      <c r="CJ288" s="242"/>
      <c r="CK288" s="242"/>
      <c r="CL288" s="242"/>
      <c r="CM288" s="242"/>
      <c r="CN288" s="242"/>
      <c r="CO288" s="242"/>
      <c r="CP288" s="242"/>
      <c r="CQ288" s="242"/>
      <c r="CR288" s="242"/>
      <c r="CS288" s="242"/>
      <c r="CT288" s="242"/>
      <c r="CU288" s="242"/>
      <c r="CV288" s="242"/>
      <c r="CW288" s="242"/>
      <c r="CX288" s="242"/>
      <c r="CY288" s="242"/>
      <c r="CZ288" s="242"/>
    </row>
    <row r="289" s="133" customFormat="true" ht="15" customHeight="true" x14ac:dyDescent="0.2">
      <c r="Y289" s="135"/>
      <c r="Z289" s="242"/>
      <c r="AA289" s="242"/>
      <c r="AB289" s="242"/>
      <c r="AC289" s="242"/>
      <c r="AD289" s="242"/>
      <c r="AE289" s="242"/>
      <c r="AF289" s="242"/>
      <c r="AG289" s="242"/>
      <c r="AH289" s="242"/>
      <c r="AI289" s="242"/>
      <c r="AJ289" s="242"/>
      <c r="AK289" s="242"/>
      <c r="AL289" s="242"/>
      <c r="AM289" s="242"/>
      <c r="AN289" s="242"/>
      <c r="AO289" s="242"/>
      <c r="AP289" s="242"/>
      <c r="AQ289" s="242"/>
      <c r="AR289" s="242"/>
      <c r="AS289" s="242"/>
      <c r="AT289" s="242"/>
      <c r="AU289" s="242"/>
      <c r="AV289" s="242"/>
      <c r="AW289" s="242"/>
      <c r="AX289" s="242"/>
      <c r="AY289" s="242"/>
      <c r="AZ289" s="242"/>
      <c r="BA289" s="135"/>
      <c r="BY289" s="135"/>
      <c r="BZ289" s="242"/>
      <c r="CA289" s="242"/>
      <c r="CB289" s="242"/>
      <c r="CC289" s="242"/>
      <c r="CD289" s="242"/>
      <c r="CE289" s="242"/>
      <c r="CF289" s="242"/>
      <c r="CG289" s="242"/>
      <c r="CH289" s="242"/>
      <c r="CI289" s="242"/>
      <c r="CJ289" s="242"/>
      <c r="CK289" s="242"/>
      <c r="CL289" s="242"/>
      <c r="CM289" s="242"/>
      <c r="CN289" s="242"/>
      <c r="CO289" s="242"/>
      <c r="CP289" s="242"/>
      <c r="CQ289" s="242"/>
      <c r="CR289" s="242"/>
      <c r="CS289" s="242"/>
      <c r="CT289" s="242"/>
      <c r="CU289" s="242"/>
      <c r="CV289" s="242"/>
      <c r="CW289" s="242"/>
      <c r="CX289" s="242"/>
      <c r="CY289" s="242"/>
      <c r="CZ289" s="242"/>
    </row>
    <row r="290" s="133" customFormat="true" ht="15" customHeight="true" x14ac:dyDescent="0.2">
      <c r="Y290" s="135"/>
      <c r="Z290" s="242"/>
      <c r="AA290" s="242"/>
      <c r="AB290" s="242"/>
      <c r="AC290" s="242"/>
      <c r="AD290" s="242"/>
      <c r="AE290" s="242"/>
      <c r="AF290" s="242"/>
      <c r="AG290" s="242"/>
      <c r="AH290" s="242"/>
      <c r="AI290" s="242"/>
      <c r="AJ290" s="242"/>
      <c r="AK290" s="242"/>
      <c r="AL290" s="242"/>
      <c r="AM290" s="242"/>
      <c r="AN290" s="242"/>
      <c r="AO290" s="242"/>
      <c r="AP290" s="242"/>
      <c r="AQ290" s="242"/>
      <c r="AR290" s="242"/>
      <c r="AS290" s="242"/>
      <c r="AT290" s="242"/>
      <c r="AU290" s="242"/>
      <c r="AV290" s="242"/>
      <c r="AW290" s="242"/>
      <c r="AX290" s="242"/>
      <c r="AY290" s="242"/>
      <c r="AZ290" s="242"/>
      <c r="BA290" s="135"/>
      <c r="BY290" s="135"/>
      <c r="BZ290" s="242"/>
      <c r="CA290" s="242"/>
      <c r="CB290" s="242"/>
      <c r="CC290" s="242"/>
      <c r="CD290" s="242"/>
      <c r="CE290" s="242"/>
      <c r="CF290" s="242"/>
      <c r="CG290" s="242"/>
      <c r="CH290" s="242"/>
      <c r="CI290" s="242"/>
      <c r="CJ290" s="242"/>
      <c r="CK290" s="242"/>
      <c r="CL290" s="242"/>
      <c r="CM290" s="242"/>
      <c r="CN290" s="242"/>
      <c r="CO290" s="242"/>
      <c r="CP290" s="242"/>
      <c r="CQ290" s="242"/>
      <c r="CR290" s="242"/>
      <c r="CS290" s="242"/>
      <c r="CT290" s="242"/>
      <c r="CU290" s="242"/>
      <c r="CV290" s="242"/>
      <c r="CW290" s="242"/>
      <c r="CX290" s="242"/>
      <c r="CY290" s="242"/>
      <c r="CZ290" s="242"/>
    </row>
    <row r="291" s="133" customFormat="true" ht="15" customHeight="true" x14ac:dyDescent="0.2">
      <c r="Y291" s="135"/>
      <c r="Z291" s="242"/>
      <c r="AA291" s="242"/>
      <c r="AB291" s="242"/>
      <c r="AC291" s="242"/>
      <c r="AD291" s="242"/>
      <c r="AE291" s="242"/>
      <c r="AF291" s="242"/>
      <c r="AG291" s="242"/>
      <c r="AH291" s="242"/>
      <c r="AI291" s="242"/>
      <c r="AJ291" s="242"/>
      <c r="AK291" s="242"/>
      <c r="AL291" s="242"/>
      <c r="AM291" s="242"/>
      <c r="AN291" s="242"/>
      <c r="AO291" s="242"/>
      <c r="AP291" s="242"/>
      <c r="AQ291" s="242"/>
      <c r="AR291" s="242"/>
      <c r="AS291" s="242"/>
      <c r="AT291" s="242"/>
      <c r="AU291" s="242"/>
      <c r="AV291" s="242"/>
      <c r="AW291" s="242"/>
      <c r="AX291" s="242"/>
      <c r="AY291" s="242"/>
      <c r="AZ291" s="242"/>
      <c r="BA291" s="135"/>
      <c r="BY291" s="135"/>
      <c r="BZ291" s="242"/>
      <c r="CA291" s="242"/>
      <c r="CB291" s="242"/>
      <c r="CC291" s="242"/>
      <c r="CD291" s="242"/>
      <c r="CE291" s="242"/>
      <c r="CF291" s="242"/>
      <c r="CG291" s="242"/>
      <c r="CH291" s="242"/>
      <c r="CI291" s="242"/>
      <c r="CJ291" s="242"/>
      <c r="CK291" s="242"/>
      <c r="CL291" s="242"/>
      <c r="CM291" s="242"/>
      <c r="CN291" s="242"/>
      <c r="CO291" s="242"/>
      <c r="CP291" s="242"/>
      <c r="CQ291" s="242"/>
      <c r="CR291" s="242"/>
      <c r="CS291" s="242"/>
      <c r="CT291" s="242"/>
      <c r="CU291" s="242"/>
      <c r="CV291" s="242"/>
      <c r="CW291" s="242"/>
      <c r="CX291" s="242"/>
      <c r="CY291" s="242"/>
      <c r="CZ291" s="242"/>
    </row>
    <row r="292" s="133" customFormat="true" ht="15" customHeight="true" x14ac:dyDescent="0.2">
      <c r="Y292" s="135"/>
      <c r="Z292" s="242"/>
      <c r="AA292" s="242"/>
      <c r="AB292" s="242"/>
      <c r="AC292" s="242"/>
      <c r="AD292" s="242"/>
      <c r="AE292" s="242"/>
      <c r="AF292" s="242"/>
      <c r="AG292" s="242"/>
      <c r="AH292" s="242"/>
      <c r="AI292" s="242"/>
      <c r="AJ292" s="242"/>
      <c r="AK292" s="242"/>
      <c r="AL292" s="242"/>
      <c r="AM292" s="242"/>
      <c r="AN292" s="242"/>
      <c r="AO292" s="242"/>
      <c r="AP292" s="242"/>
      <c r="AQ292" s="242"/>
      <c r="AR292" s="242"/>
      <c r="AS292" s="242"/>
      <c r="AT292" s="242"/>
      <c r="AU292" s="242"/>
      <c r="AV292" s="242"/>
      <c r="AW292" s="242"/>
      <c r="AX292" s="242"/>
      <c r="AY292" s="242"/>
      <c r="AZ292" s="242"/>
      <c r="BA292" s="135"/>
      <c r="BY292" s="135"/>
      <c r="BZ292" s="242"/>
      <c r="CA292" s="242"/>
      <c r="CB292" s="242"/>
      <c r="CC292" s="242"/>
      <c r="CD292" s="242"/>
      <c r="CE292" s="242"/>
      <c r="CF292" s="242"/>
      <c r="CG292" s="242"/>
      <c r="CH292" s="242"/>
      <c r="CI292" s="242"/>
      <c r="CJ292" s="242"/>
      <c r="CK292" s="242"/>
      <c r="CL292" s="242"/>
      <c r="CM292" s="242"/>
      <c r="CN292" s="242"/>
      <c r="CO292" s="242"/>
      <c r="CP292" s="242"/>
      <c r="CQ292" s="242"/>
      <c r="CR292" s="242"/>
      <c r="CS292" s="242"/>
      <c r="CT292" s="242"/>
      <c r="CU292" s="242"/>
      <c r="CV292" s="242"/>
      <c r="CW292" s="242"/>
      <c r="CX292" s="242"/>
      <c r="CY292" s="242"/>
      <c r="CZ292" s="242"/>
    </row>
    <row r="293" s="133" customFormat="true" ht="15" customHeight="true" x14ac:dyDescent="0.2">
      <c r="Y293" s="135"/>
      <c r="Z293" s="242"/>
      <c r="AA293" s="242"/>
      <c r="AB293" s="242"/>
      <c r="AC293" s="242"/>
      <c r="AD293" s="242"/>
      <c r="AE293" s="242"/>
      <c r="AF293" s="242"/>
      <c r="AG293" s="242"/>
      <c r="AH293" s="242"/>
      <c r="AI293" s="242"/>
      <c r="AJ293" s="242"/>
      <c r="AK293" s="242"/>
      <c r="AL293" s="242"/>
      <c r="AM293" s="242"/>
      <c r="AN293" s="242"/>
      <c r="AO293" s="242"/>
      <c r="AP293" s="242"/>
      <c r="AQ293" s="242"/>
      <c r="AR293" s="242"/>
      <c r="AS293" s="242"/>
      <c r="AT293" s="242"/>
      <c r="AU293" s="242"/>
      <c r="AV293" s="242"/>
      <c r="AW293" s="242"/>
      <c r="AX293" s="242"/>
      <c r="AY293" s="242"/>
      <c r="AZ293" s="242"/>
      <c r="BA293" s="135"/>
      <c r="BY293" s="135"/>
      <c r="BZ293" s="242"/>
      <c r="CA293" s="242"/>
      <c r="CB293" s="242"/>
      <c r="CC293" s="242"/>
      <c r="CD293" s="242"/>
      <c r="CE293" s="242"/>
      <c r="CF293" s="242"/>
      <c r="CG293" s="242"/>
      <c r="CH293" s="242"/>
      <c r="CI293" s="242"/>
      <c r="CJ293" s="242"/>
      <c r="CK293" s="242"/>
      <c r="CL293" s="242"/>
      <c r="CM293" s="242"/>
      <c r="CN293" s="242"/>
      <c r="CO293" s="242"/>
      <c r="CP293" s="242"/>
      <c r="CQ293" s="242"/>
      <c r="CR293" s="242"/>
      <c r="CS293" s="242"/>
      <c r="CT293" s="242"/>
      <c r="CU293" s="242"/>
      <c r="CV293" s="242"/>
      <c r="CW293" s="242"/>
      <c r="CX293" s="242"/>
      <c r="CY293" s="242"/>
      <c r="CZ293" s="242"/>
    </row>
    <row r="294" s="133" customFormat="true" ht="15" customHeight="true" x14ac:dyDescent="0.2">
      <c r="Y294" s="135"/>
      <c r="Z294" s="242"/>
      <c r="AA294" s="242"/>
      <c r="AB294" s="242"/>
      <c r="AC294" s="242"/>
      <c r="AD294" s="242"/>
      <c r="AE294" s="242"/>
      <c r="AF294" s="242"/>
      <c r="AG294" s="242"/>
      <c r="AH294" s="242"/>
      <c r="AI294" s="242"/>
      <c r="AJ294" s="242"/>
      <c r="AK294" s="242"/>
      <c r="AL294" s="242"/>
      <c r="AM294" s="242"/>
      <c r="AN294" s="242"/>
      <c r="AO294" s="242"/>
      <c r="AP294" s="242"/>
      <c r="AQ294" s="242"/>
      <c r="AR294" s="242"/>
      <c r="AS294" s="242"/>
      <c r="AT294" s="242"/>
      <c r="AU294" s="242"/>
      <c r="AV294" s="242"/>
      <c r="AW294" s="242"/>
      <c r="AX294" s="242"/>
      <c r="AY294" s="242"/>
      <c r="AZ294" s="242"/>
      <c r="BA294" s="135"/>
      <c r="BY294" s="135"/>
      <c r="BZ294" s="242"/>
      <c r="CA294" s="242"/>
      <c r="CB294" s="242"/>
      <c r="CC294" s="242"/>
      <c r="CD294" s="242"/>
      <c r="CE294" s="242"/>
      <c r="CF294" s="242"/>
      <c r="CG294" s="242"/>
      <c r="CH294" s="242"/>
      <c r="CI294" s="242"/>
      <c r="CJ294" s="242"/>
      <c r="CK294" s="242"/>
      <c r="CL294" s="242"/>
      <c r="CM294" s="242"/>
      <c r="CN294" s="242"/>
      <c r="CO294" s="242"/>
      <c r="CP294" s="242"/>
      <c r="CQ294" s="242"/>
      <c r="CR294" s="242"/>
      <c r="CS294" s="242"/>
      <c r="CT294" s="242"/>
      <c r="CU294" s="242"/>
      <c r="CV294" s="242"/>
      <c r="CW294" s="242"/>
      <c r="CX294" s="242"/>
      <c r="CY294" s="242"/>
      <c r="CZ294" s="242"/>
    </row>
    <row r="295" s="133" customFormat="true" ht="15" customHeight="true" x14ac:dyDescent="0.2">
      <c r="Y295" s="135"/>
      <c r="Z295" s="242"/>
      <c r="AA295" s="242"/>
      <c r="AB295" s="242"/>
      <c r="AC295" s="242"/>
      <c r="AD295" s="242"/>
      <c r="AE295" s="242"/>
      <c r="AF295" s="242"/>
      <c r="AG295" s="242"/>
      <c r="AH295" s="242"/>
      <c r="AI295" s="242"/>
      <c r="AJ295" s="242"/>
      <c r="AK295" s="242"/>
      <c r="AL295" s="242"/>
      <c r="AM295" s="242"/>
      <c r="AN295" s="242"/>
      <c r="AO295" s="242"/>
      <c r="AP295" s="242"/>
      <c r="AQ295" s="242"/>
      <c r="AR295" s="242"/>
      <c r="AS295" s="242"/>
      <c r="AT295" s="242"/>
      <c r="AU295" s="242"/>
      <c r="AV295" s="242"/>
      <c r="AW295" s="242"/>
      <c r="AX295" s="242"/>
      <c r="AY295" s="242"/>
      <c r="AZ295" s="242"/>
      <c r="BA295" s="135"/>
      <c r="BY295" s="135"/>
      <c r="BZ295" s="242"/>
      <c r="CA295" s="242"/>
      <c r="CB295" s="242"/>
      <c r="CC295" s="242"/>
      <c r="CD295" s="242"/>
      <c r="CE295" s="242"/>
      <c r="CF295" s="242"/>
      <c r="CG295" s="242"/>
      <c r="CH295" s="242"/>
      <c r="CI295" s="242"/>
      <c r="CJ295" s="242"/>
      <c r="CK295" s="242"/>
      <c r="CL295" s="242"/>
      <c r="CM295" s="242"/>
      <c r="CN295" s="242"/>
      <c r="CO295" s="242"/>
      <c r="CP295" s="242"/>
      <c r="CQ295" s="242"/>
      <c r="CR295" s="242"/>
      <c r="CS295" s="242"/>
      <c r="CT295" s="242"/>
      <c r="CU295" s="242"/>
      <c r="CV295" s="242"/>
      <c r="CW295" s="242"/>
      <c r="CX295" s="242"/>
      <c r="CY295" s="242"/>
      <c r="CZ295" s="242"/>
    </row>
    <row r="296" s="133" customFormat="true" ht="15" customHeight="true" x14ac:dyDescent="0.2">
      <c r="Y296" s="135"/>
      <c r="Z296" s="242"/>
      <c r="AA296" s="242"/>
      <c r="AB296" s="242"/>
      <c r="AC296" s="242"/>
      <c r="AD296" s="242"/>
      <c r="AE296" s="242"/>
      <c r="AF296" s="242"/>
      <c r="AG296" s="242"/>
      <c r="AH296" s="242"/>
      <c r="AI296" s="242"/>
      <c r="AJ296" s="242"/>
      <c r="AK296" s="242"/>
      <c r="AL296" s="242"/>
      <c r="AM296" s="242"/>
      <c r="AN296" s="242"/>
      <c r="AO296" s="242"/>
      <c r="AP296" s="242"/>
      <c r="AQ296" s="242"/>
      <c r="AR296" s="242"/>
      <c r="AS296" s="242"/>
      <c r="AT296" s="242"/>
      <c r="AU296" s="242"/>
      <c r="AV296" s="242"/>
      <c r="AW296" s="242"/>
      <c r="AX296" s="242"/>
      <c r="AY296" s="242"/>
      <c r="AZ296" s="242"/>
      <c r="BA296" s="135"/>
      <c r="BY296" s="135"/>
      <c r="BZ296" s="242"/>
      <c r="CA296" s="242"/>
      <c r="CB296" s="242"/>
      <c r="CC296" s="242"/>
      <c r="CD296" s="242"/>
      <c r="CE296" s="242"/>
      <c r="CF296" s="242"/>
      <c r="CG296" s="242"/>
      <c r="CH296" s="242"/>
      <c r="CI296" s="242"/>
      <c r="CJ296" s="242"/>
      <c r="CK296" s="242"/>
      <c r="CL296" s="242"/>
      <c r="CM296" s="242"/>
      <c r="CN296" s="242"/>
      <c r="CO296" s="242"/>
      <c r="CP296" s="242"/>
      <c r="CQ296" s="242"/>
      <c r="CR296" s="242"/>
      <c r="CS296" s="242"/>
      <c r="CT296" s="242"/>
      <c r="CU296" s="242"/>
      <c r="CV296" s="242"/>
      <c r="CW296" s="242"/>
      <c r="CX296" s="242"/>
      <c r="CY296" s="242"/>
      <c r="CZ296" s="242"/>
    </row>
    <row r="297" s="133" customFormat="true" ht="15" customHeight="true" x14ac:dyDescent="0.2">
      <c r="Y297" s="135"/>
      <c r="Z297" s="242"/>
      <c r="AA297" s="242"/>
      <c r="AB297" s="242"/>
      <c r="AC297" s="242"/>
      <c r="AD297" s="242"/>
      <c r="AE297" s="242"/>
      <c r="AF297" s="242"/>
      <c r="AG297" s="242"/>
      <c r="AH297" s="242"/>
      <c r="AI297" s="242"/>
      <c r="AJ297" s="242"/>
      <c r="AK297" s="242"/>
      <c r="AL297" s="242"/>
      <c r="AM297" s="242"/>
      <c r="AN297" s="242"/>
      <c r="AO297" s="242"/>
      <c r="AP297" s="242"/>
      <c r="AQ297" s="242"/>
      <c r="AR297" s="242"/>
      <c r="AS297" s="242"/>
      <c r="AT297" s="242"/>
      <c r="AU297" s="242"/>
      <c r="AV297" s="242"/>
      <c r="AW297" s="242"/>
      <c r="AX297" s="242"/>
      <c r="AY297" s="242"/>
      <c r="AZ297" s="242"/>
      <c r="BA297" s="135"/>
      <c r="BY297" s="135"/>
      <c r="BZ297" s="242"/>
      <c r="CA297" s="242"/>
      <c r="CB297" s="242"/>
      <c r="CC297" s="242"/>
      <c r="CD297" s="242"/>
      <c r="CE297" s="242"/>
      <c r="CF297" s="242"/>
      <c r="CG297" s="242"/>
      <c r="CH297" s="242"/>
      <c r="CI297" s="242"/>
      <c r="CJ297" s="242"/>
      <c r="CK297" s="242"/>
      <c r="CL297" s="242"/>
      <c r="CM297" s="242"/>
      <c r="CN297" s="242"/>
      <c r="CO297" s="242"/>
      <c r="CP297" s="242"/>
      <c r="CQ297" s="242"/>
      <c r="CR297" s="242"/>
      <c r="CS297" s="242"/>
      <c r="CT297" s="242"/>
      <c r="CU297" s="242"/>
      <c r="CV297" s="242"/>
      <c r="CW297" s="242"/>
      <c r="CX297" s="242"/>
      <c r="CY297" s="242"/>
      <c r="CZ297" s="242"/>
    </row>
    <row r="298" s="133" customFormat="true" ht="15" customHeight="true" x14ac:dyDescent="0.2">
      <c r="Y298" s="135"/>
      <c r="Z298" s="242"/>
      <c r="AA298" s="242"/>
      <c r="AB298" s="242"/>
      <c r="AC298" s="242"/>
      <c r="AD298" s="242"/>
      <c r="AE298" s="242"/>
      <c r="AF298" s="242"/>
      <c r="AG298" s="242"/>
      <c r="AH298" s="242"/>
      <c r="AI298" s="242"/>
      <c r="AJ298" s="242"/>
      <c r="AK298" s="242"/>
      <c r="AL298" s="242"/>
      <c r="AM298" s="242"/>
      <c r="AN298" s="242"/>
      <c r="AO298" s="242"/>
      <c r="AP298" s="242"/>
      <c r="AQ298" s="242"/>
      <c r="AR298" s="242"/>
      <c r="AS298" s="242"/>
      <c r="AT298" s="242"/>
      <c r="AU298" s="242"/>
      <c r="AV298" s="242"/>
      <c r="AW298" s="242"/>
      <c r="AX298" s="242"/>
      <c r="AY298" s="242"/>
      <c r="AZ298" s="242"/>
      <c r="BA298" s="135"/>
      <c r="BY298" s="135"/>
      <c r="BZ298" s="242"/>
      <c r="CA298" s="242"/>
      <c r="CB298" s="242"/>
      <c r="CC298" s="242"/>
      <c r="CD298" s="242"/>
      <c r="CE298" s="242"/>
      <c r="CF298" s="242"/>
      <c r="CG298" s="242"/>
      <c r="CH298" s="242"/>
      <c r="CI298" s="242"/>
      <c r="CJ298" s="242"/>
      <c r="CK298" s="242"/>
      <c r="CL298" s="242"/>
      <c r="CM298" s="242"/>
      <c r="CN298" s="242"/>
      <c r="CO298" s="242"/>
      <c r="CP298" s="242"/>
      <c r="CQ298" s="242"/>
      <c r="CR298" s="242"/>
      <c r="CS298" s="242"/>
      <c r="CT298" s="242"/>
      <c r="CU298" s="242"/>
      <c r="CV298" s="242"/>
      <c r="CW298" s="242"/>
      <c r="CX298" s="242"/>
      <c r="CY298" s="242"/>
      <c r="CZ298" s="242"/>
    </row>
    <row r="299" s="133" customFormat="true" ht="15" customHeight="true" x14ac:dyDescent="0.2">
      <c r="Y299" s="135"/>
      <c r="Z299" s="242"/>
      <c r="AA299" s="242"/>
      <c r="AB299" s="242"/>
      <c r="AC299" s="242"/>
      <c r="AD299" s="242"/>
      <c r="AE299" s="242"/>
      <c r="AF299" s="242"/>
      <c r="AG299" s="242"/>
      <c r="AH299" s="242"/>
      <c r="AI299" s="242"/>
      <c r="AJ299" s="242"/>
      <c r="AK299" s="242"/>
      <c r="AL299" s="242"/>
      <c r="AM299" s="242"/>
      <c r="AN299" s="242"/>
      <c r="AO299" s="242"/>
      <c r="AP299" s="242"/>
      <c r="AQ299" s="242"/>
      <c r="AR299" s="242"/>
      <c r="AS299" s="242"/>
      <c r="AT299" s="242"/>
      <c r="AU299" s="242"/>
      <c r="AV299" s="242"/>
      <c r="AW299" s="242"/>
      <c r="AX299" s="242"/>
      <c r="AY299" s="242"/>
      <c r="AZ299" s="242"/>
      <c r="BA299" s="135"/>
      <c r="BY299" s="135"/>
      <c r="BZ299" s="242"/>
      <c r="CA299" s="242"/>
      <c r="CB299" s="242"/>
      <c r="CC299" s="242"/>
      <c r="CD299" s="242"/>
      <c r="CE299" s="242"/>
      <c r="CF299" s="242"/>
      <c r="CG299" s="242"/>
      <c r="CH299" s="242"/>
      <c r="CI299" s="242"/>
      <c r="CJ299" s="242"/>
      <c r="CK299" s="242"/>
      <c r="CL299" s="242"/>
      <c r="CM299" s="242"/>
      <c r="CN299" s="242"/>
      <c r="CO299" s="242"/>
      <c r="CP299" s="242"/>
      <c r="CQ299" s="242"/>
      <c r="CR299" s="242"/>
      <c r="CS299" s="242"/>
      <c r="CT299" s="242"/>
      <c r="CU299" s="242"/>
      <c r="CV299" s="242"/>
      <c r="CW299" s="242"/>
      <c r="CX299" s="242"/>
      <c r="CY299" s="242"/>
      <c r="CZ299" s="242"/>
    </row>
    <row r="300" s="133" customFormat="true" ht="15" customHeight="true" x14ac:dyDescent="0.2">
      <c r="Y300" s="135"/>
      <c r="Z300" s="242"/>
      <c r="AA300" s="242"/>
      <c r="AB300" s="242"/>
      <c r="AC300" s="242"/>
      <c r="AD300" s="242"/>
      <c r="AE300" s="242"/>
      <c r="AF300" s="242"/>
      <c r="AG300" s="242"/>
      <c r="AH300" s="242"/>
      <c r="AI300" s="242"/>
      <c r="AJ300" s="242"/>
      <c r="AK300" s="242"/>
      <c r="AL300" s="242"/>
      <c r="AM300" s="242"/>
      <c r="AN300" s="242"/>
      <c r="AO300" s="242"/>
      <c r="AP300" s="242"/>
      <c r="AQ300" s="242"/>
      <c r="AR300" s="242"/>
      <c r="AS300" s="242"/>
      <c r="AT300" s="242"/>
      <c r="AU300" s="242"/>
      <c r="AV300" s="242"/>
      <c r="AW300" s="242"/>
      <c r="AX300" s="242"/>
      <c r="AY300" s="242"/>
      <c r="AZ300" s="242"/>
      <c r="BA300" s="135"/>
      <c r="BY300" s="135"/>
      <c r="BZ300" s="242"/>
      <c r="CA300" s="242"/>
      <c r="CB300" s="242"/>
      <c r="CC300" s="242"/>
      <c r="CD300" s="242"/>
      <c r="CE300" s="242"/>
      <c r="CF300" s="242"/>
      <c r="CG300" s="242"/>
      <c r="CH300" s="242"/>
      <c r="CI300" s="242"/>
      <c r="CJ300" s="242"/>
      <c r="CK300" s="242"/>
      <c r="CL300" s="242"/>
      <c r="CM300" s="242"/>
      <c r="CN300" s="242"/>
      <c r="CO300" s="242"/>
      <c r="CP300" s="242"/>
      <c r="CQ300" s="242"/>
      <c r="CR300" s="242"/>
      <c r="CS300" s="242"/>
      <c r="CT300" s="242"/>
      <c r="CU300" s="242"/>
      <c r="CV300" s="242"/>
      <c r="CW300" s="242"/>
      <c r="CX300" s="242"/>
      <c r="CY300" s="242"/>
      <c r="CZ300" s="242"/>
    </row>
    <row r="301" s="133" customFormat="true" ht="15" customHeight="true" x14ac:dyDescent="0.2">
      <c r="Y301" s="135"/>
      <c r="Z301" s="242"/>
      <c r="AA301" s="242"/>
      <c r="AB301" s="242"/>
      <c r="AC301" s="242"/>
      <c r="AD301" s="242"/>
      <c r="AE301" s="242"/>
      <c r="AF301" s="242"/>
      <c r="AG301" s="242"/>
      <c r="AH301" s="242"/>
      <c r="AI301" s="242"/>
      <c r="AJ301" s="242"/>
      <c r="AK301" s="242"/>
      <c r="AL301" s="242"/>
      <c r="AM301" s="242"/>
      <c r="AN301" s="242"/>
      <c r="AO301" s="242"/>
      <c r="AP301" s="242"/>
      <c r="AQ301" s="242"/>
      <c r="AR301" s="242"/>
      <c r="AS301" s="242"/>
      <c r="AT301" s="242"/>
      <c r="AU301" s="242"/>
      <c r="AV301" s="242"/>
      <c r="AW301" s="242"/>
      <c r="AX301" s="242"/>
      <c r="AY301" s="242"/>
      <c r="AZ301" s="242"/>
      <c r="BA301" s="135"/>
      <c r="BY301" s="135"/>
      <c r="BZ301" s="242"/>
      <c r="CA301" s="242"/>
      <c r="CB301" s="242"/>
      <c r="CC301" s="242"/>
      <c r="CD301" s="242"/>
      <c r="CE301" s="242"/>
      <c r="CF301" s="242"/>
      <c r="CG301" s="242"/>
      <c r="CH301" s="242"/>
      <c r="CI301" s="242"/>
      <c r="CJ301" s="242"/>
      <c r="CK301" s="242"/>
      <c r="CL301" s="242"/>
      <c r="CM301" s="242"/>
      <c r="CN301" s="242"/>
      <c r="CO301" s="242"/>
      <c r="CP301" s="242"/>
      <c r="CQ301" s="242"/>
      <c r="CR301" s="242"/>
      <c r="CS301" s="242"/>
      <c r="CT301" s="242"/>
      <c r="CU301" s="242"/>
      <c r="CV301" s="242"/>
      <c r="CW301" s="242"/>
      <c r="CX301" s="242"/>
      <c r="CY301" s="242"/>
      <c r="CZ301" s="242"/>
    </row>
    <row r="302" s="133" customFormat="true" ht="15" customHeight="true" x14ac:dyDescent="0.2">
      <c r="Y302" s="135"/>
      <c r="Z302" s="242"/>
      <c r="AA302" s="242"/>
      <c r="AB302" s="242"/>
      <c r="AC302" s="242"/>
      <c r="AD302" s="242"/>
      <c r="AE302" s="242"/>
      <c r="AF302" s="242"/>
      <c r="AG302" s="242"/>
      <c r="AH302" s="242"/>
      <c r="AI302" s="242"/>
      <c r="AJ302" s="242"/>
      <c r="AK302" s="242"/>
      <c r="AL302" s="242"/>
      <c r="AM302" s="242"/>
      <c r="AN302" s="242"/>
      <c r="AO302" s="242"/>
      <c r="AP302" s="242"/>
      <c r="AQ302" s="242"/>
      <c r="AR302" s="242"/>
      <c r="AS302" s="242"/>
      <c r="AT302" s="242"/>
      <c r="AU302" s="242"/>
      <c r="AV302" s="242"/>
      <c r="AW302" s="242"/>
      <c r="AX302" s="242"/>
      <c r="AY302" s="242"/>
      <c r="AZ302" s="242"/>
      <c r="BA302" s="135"/>
      <c r="BY302" s="135"/>
      <c r="BZ302" s="242"/>
      <c r="CA302" s="242"/>
      <c r="CB302" s="242"/>
      <c r="CC302" s="242"/>
      <c r="CD302" s="242"/>
      <c r="CE302" s="242"/>
      <c r="CF302" s="242"/>
      <c r="CG302" s="242"/>
      <c r="CH302" s="242"/>
      <c r="CI302" s="242"/>
      <c r="CJ302" s="242"/>
      <c r="CK302" s="242"/>
      <c r="CL302" s="242"/>
      <c r="CM302" s="242"/>
      <c r="CN302" s="242"/>
      <c r="CO302" s="242"/>
      <c r="CP302" s="242"/>
      <c r="CQ302" s="242"/>
      <c r="CR302" s="242"/>
      <c r="CS302" s="242"/>
      <c r="CT302" s="242"/>
      <c r="CU302" s="242"/>
      <c r="CV302" s="242"/>
      <c r="CW302" s="242"/>
      <c r="CX302" s="242"/>
      <c r="CY302" s="242"/>
      <c r="CZ302" s="242"/>
    </row>
    <row r="303" s="133" customFormat="true" ht="15" customHeight="true" x14ac:dyDescent="0.2">
      <c r="Y303" s="135"/>
      <c r="Z303" s="242"/>
      <c r="AA303" s="242"/>
      <c r="AB303" s="242"/>
      <c r="AC303" s="242"/>
      <c r="AD303" s="242"/>
      <c r="AE303" s="242"/>
      <c r="AF303" s="242"/>
      <c r="AG303" s="242"/>
      <c r="AH303" s="242"/>
      <c r="AI303" s="242"/>
      <c r="AJ303" s="242"/>
      <c r="AK303" s="242"/>
      <c r="AL303" s="242"/>
      <c r="AM303" s="242"/>
      <c r="AN303" s="242"/>
      <c r="AO303" s="242"/>
      <c r="AP303" s="242"/>
      <c r="AQ303" s="242"/>
      <c r="AR303" s="242"/>
      <c r="AS303" s="242"/>
      <c r="AT303" s="242"/>
      <c r="AU303" s="242"/>
      <c r="AV303" s="242"/>
      <c r="AW303" s="242"/>
      <c r="AX303" s="242"/>
      <c r="AY303" s="242"/>
      <c r="AZ303" s="242"/>
      <c r="BA303" s="135"/>
      <c r="BY303" s="135"/>
      <c r="BZ303" s="242"/>
      <c r="CA303" s="242"/>
      <c r="CB303" s="242"/>
      <c r="CC303" s="242"/>
      <c r="CD303" s="242"/>
      <c r="CE303" s="242"/>
      <c r="CF303" s="242"/>
      <c r="CG303" s="242"/>
      <c r="CH303" s="242"/>
      <c r="CI303" s="242"/>
      <c r="CJ303" s="242"/>
      <c r="CK303" s="242"/>
      <c r="CL303" s="242"/>
      <c r="CM303" s="242"/>
      <c r="CN303" s="242"/>
      <c r="CO303" s="242"/>
      <c r="CP303" s="242"/>
      <c r="CQ303" s="242"/>
      <c r="CR303" s="242"/>
      <c r="CS303" s="242"/>
      <c r="CT303" s="242"/>
      <c r="CU303" s="242"/>
      <c r="CV303" s="242"/>
      <c r="CW303" s="242"/>
      <c r="CX303" s="242"/>
      <c r="CY303" s="242"/>
      <c r="CZ303" s="242"/>
    </row>
    <row r="304" s="133" customFormat="true" ht="15" customHeight="true" x14ac:dyDescent="0.2">
      <c r="Y304" s="135"/>
      <c r="Z304" s="242"/>
      <c r="AA304" s="242"/>
      <c r="AB304" s="242"/>
      <c r="AC304" s="242"/>
      <c r="AD304" s="242"/>
      <c r="AE304" s="242"/>
      <c r="AF304" s="242"/>
      <c r="AG304" s="242"/>
      <c r="AH304" s="242"/>
      <c r="AI304" s="242"/>
      <c r="AJ304" s="242"/>
      <c r="AK304" s="242"/>
      <c r="AL304" s="242"/>
      <c r="AM304" s="242"/>
      <c r="AN304" s="242"/>
      <c r="AO304" s="242"/>
      <c r="AP304" s="242"/>
      <c r="AQ304" s="242"/>
      <c r="AR304" s="242"/>
      <c r="AS304" s="242"/>
      <c r="AT304" s="242"/>
      <c r="AU304" s="242"/>
      <c r="AV304" s="242"/>
      <c r="AW304" s="242"/>
      <c r="AX304" s="242"/>
      <c r="AY304" s="242"/>
      <c r="AZ304" s="242"/>
      <c r="BA304" s="135"/>
      <c r="BY304" s="135"/>
      <c r="BZ304" s="242"/>
      <c r="CA304" s="242"/>
      <c r="CB304" s="242"/>
      <c r="CC304" s="242"/>
      <c r="CD304" s="242"/>
      <c r="CE304" s="242"/>
      <c r="CF304" s="242"/>
      <c r="CG304" s="242"/>
      <c r="CH304" s="242"/>
      <c r="CI304" s="242"/>
      <c r="CJ304" s="242"/>
      <c r="CK304" s="242"/>
      <c r="CL304" s="242"/>
      <c r="CM304" s="242"/>
      <c r="CN304" s="242"/>
      <c r="CO304" s="242"/>
      <c r="CP304" s="242"/>
      <c r="CQ304" s="242"/>
      <c r="CR304" s="242"/>
      <c r="CS304" s="242"/>
      <c r="CT304" s="242"/>
      <c r="CU304" s="242"/>
      <c r="CV304" s="242"/>
      <c r="CW304" s="242"/>
      <c r="CX304" s="242"/>
      <c r="CY304" s="242"/>
      <c r="CZ304" s="242"/>
    </row>
    <row r="305" s="133" customFormat="true" ht="15" customHeight="true" x14ac:dyDescent="0.2">
      <c r="Y305" s="135"/>
      <c r="Z305" s="242"/>
      <c r="AA305" s="242"/>
      <c r="AB305" s="242"/>
      <c r="AC305" s="242"/>
      <c r="AD305" s="242"/>
      <c r="AE305" s="242"/>
      <c r="AF305" s="242"/>
      <c r="AG305" s="242"/>
      <c r="AH305" s="242"/>
      <c r="AI305" s="242"/>
      <c r="AJ305" s="242"/>
      <c r="AK305" s="242"/>
      <c r="AL305" s="242"/>
      <c r="AM305" s="242"/>
      <c r="AN305" s="242"/>
      <c r="AO305" s="242"/>
      <c r="AP305" s="242"/>
      <c r="AQ305" s="242"/>
      <c r="AR305" s="242"/>
      <c r="AS305" s="242"/>
      <c r="AT305" s="242"/>
      <c r="AU305" s="242"/>
      <c r="AV305" s="242"/>
      <c r="AW305" s="242"/>
      <c r="AX305" s="242"/>
      <c r="AY305" s="242"/>
      <c r="AZ305" s="242"/>
      <c r="BA305" s="135"/>
      <c r="BY305" s="135"/>
      <c r="BZ305" s="242"/>
      <c r="CA305" s="242"/>
      <c r="CB305" s="242"/>
      <c r="CC305" s="242"/>
      <c r="CD305" s="242"/>
      <c r="CE305" s="242"/>
      <c r="CF305" s="242"/>
      <c r="CG305" s="242"/>
      <c r="CH305" s="242"/>
      <c r="CI305" s="242"/>
      <c r="CJ305" s="242"/>
      <c r="CK305" s="242"/>
      <c r="CL305" s="242"/>
      <c r="CM305" s="242"/>
      <c r="CN305" s="242"/>
      <c r="CO305" s="242"/>
      <c r="CP305" s="242"/>
      <c r="CQ305" s="242"/>
      <c r="CR305" s="242"/>
      <c r="CS305" s="242"/>
      <c r="CT305" s="242"/>
      <c r="CU305" s="242"/>
      <c r="CV305" s="242"/>
      <c r="CW305" s="242"/>
      <c r="CX305" s="242"/>
      <c r="CY305" s="242"/>
      <c r="CZ305" s="242"/>
    </row>
    <row r="306" s="133" customFormat="true" ht="15" customHeight="true" x14ac:dyDescent="0.2">
      <c r="Y306" s="135"/>
      <c r="Z306" s="242"/>
      <c r="AA306" s="242"/>
      <c r="AB306" s="242"/>
      <c r="AC306" s="242"/>
      <c r="AD306" s="242"/>
      <c r="AE306" s="242"/>
      <c r="AF306" s="242"/>
      <c r="AG306" s="242"/>
      <c r="AH306" s="242"/>
      <c r="AI306" s="242"/>
      <c r="AJ306" s="242"/>
      <c r="AK306" s="242"/>
      <c r="AL306" s="242"/>
      <c r="AM306" s="242"/>
      <c r="AN306" s="242"/>
      <c r="AO306" s="242"/>
      <c r="AP306" s="242"/>
      <c r="AQ306" s="242"/>
      <c r="AR306" s="242"/>
      <c r="AS306" s="242"/>
      <c r="AT306" s="242"/>
      <c r="AU306" s="242"/>
      <c r="AV306" s="242"/>
      <c r="AW306" s="242"/>
      <c r="AX306" s="242"/>
      <c r="AY306" s="242"/>
      <c r="AZ306" s="242"/>
      <c r="BA306" s="135"/>
      <c r="BY306" s="135"/>
      <c r="BZ306" s="242"/>
      <c r="CA306" s="242"/>
      <c r="CB306" s="242"/>
      <c r="CC306" s="242"/>
      <c r="CD306" s="242"/>
      <c r="CE306" s="242"/>
      <c r="CF306" s="242"/>
      <c r="CG306" s="242"/>
      <c r="CH306" s="242"/>
      <c r="CI306" s="242"/>
      <c r="CJ306" s="242"/>
      <c r="CK306" s="242"/>
      <c r="CL306" s="242"/>
      <c r="CM306" s="242"/>
      <c r="CN306" s="242"/>
      <c r="CO306" s="242"/>
      <c r="CP306" s="242"/>
      <c r="CQ306" s="242"/>
      <c r="CR306" s="242"/>
      <c r="CS306" s="242"/>
      <c r="CT306" s="242"/>
      <c r="CU306" s="242"/>
      <c r="CV306" s="242"/>
      <c r="CW306" s="242"/>
      <c r="CX306" s="242"/>
      <c r="CY306" s="242"/>
      <c r="CZ306" s="242"/>
    </row>
    <row r="307" s="133" customFormat="true" ht="15" customHeight="true" x14ac:dyDescent="0.2">
      <c r="Y307" s="135"/>
      <c r="Z307" s="242"/>
      <c r="AA307" s="242"/>
      <c r="AB307" s="242"/>
      <c r="AC307" s="242"/>
      <c r="AD307" s="242"/>
      <c r="AE307" s="242"/>
      <c r="AF307" s="242"/>
      <c r="AG307" s="242"/>
      <c r="AH307" s="242"/>
      <c r="AI307" s="242"/>
      <c r="AJ307" s="242"/>
      <c r="AK307" s="242"/>
      <c r="AL307" s="242"/>
      <c r="AM307" s="242"/>
      <c r="AN307" s="242"/>
      <c r="AO307" s="242"/>
      <c r="AP307" s="242"/>
      <c r="AQ307" s="242"/>
      <c r="AR307" s="242"/>
      <c r="AS307" s="242"/>
      <c r="AT307" s="242"/>
      <c r="AU307" s="242"/>
      <c r="AV307" s="242"/>
      <c r="AW307" s="242"/>
      <c r="AX307" s="242"/>
      <c r="AY307" s="242"/>
      <c r="AZ307" s="242"/>
      <c r="BA307" s="135"/>
      <c r="BY307" s="135"/>
      <c r="BZ307" s="242"/>
      <c r="CA307" s="242"/>
      <c r="CB307" s="242"/>
      <c r="CC307" s="242"/>
      <c r="CD307" s="242"/>
      <c r="CE307" s="242"/>
      <c r="CF307" s="242"/>
      <c r="CG307" s="242"/>
      <c r="CH307" s="242"/>
      <c r="CI307" s="242"/>
      <c r="CJ307" s="242"/>
      <c r="CK307" s="242"/>
      <c r="CL307" s="242"/>
      <c r="CM307" s="242"/>
      <c r="CN307" s="242"/>
      <c r="CO307" s="242"/>
      <c r="CP307" s="242"/>
      <c r="CQ307" s="242"/>
      <c r="CR307" s="242"/>
      <c r="CS307" s="242"/>
      <c r="CT307" s="242"/>
      <c r="CU307" s="242"/>
      <c r="CV307" s="242"/>
      <c r="CW307" s="242"/>
      <c r="CX307" s="242"/>
      <c r="CY307" s="242"/>
      <c r="CZ307" s="242"/>
    </row>
    <row r="308" s="133" customFormat="true" ht="15" customHeight="true" x14ac:dyDescent="0.2">
      <c r="Y308" s="135"/>
      <c r="Z308" s="242"/>
      <c r="AA308" s="242"/>
      <c r="AB308" s="242"/>
      <c r="AC308" s="242"/>
      <c r="AD308" s="242"/>
      <c r="AE308" s="242"/>
      <c r="AF308" s="242"/>
      <c r="AG308" s="242"/>
      <c r="AH308" s="242"/>
      <c r="AI308" s="242"/>
      <c r="AJ308" s="242"/>
      <c r="AK308" s="242"/>
      <c r="AL308" s="242"/>
      <c r="AM308" s="242"/>
      <c r="AN308" s="242"/>
      <c r="AO308" s="242"/>
      <c r="AP308" s="242"/>
      <c r="AQ308" s="242"/>
      <c r="AR308" s="242"/>
      <c r="AS308" s="242"/>
      <c r="AT308" s="242"/>
      <c r="AU308" s="242"/>
      <c r="AV308" s="242"/>
      <c r="AW308" s="242"/>
      <c r="AX308" s="242"/>
      <c r="AY308" s="242"/>
      <c r="AZ308" s="242"/>
      <c r="BA308" s="135"/>
      <c r="BY308" s="135"/>
      <c r="BZ308" s="242"/>
      <c r="CA308" s="242"/>
      <c r="CB308" s="242"/>
      <c r="CC308" s="242"/>
      <c r="CD308" s="242"/>
      <c r="CE308" s="242"/>
      <c r="CF308" s="242"/>
      <c r="CG308" s="242"/>
      <c r="CH308" s="242"/>
      <c r="CI308" s="242"/>
      <c r="CJ308" s="242"/>
      <c r="CK308" s="242"/>
      <c r="CL308" s="242"/>
      <c r="CM308" s="242"/>
      <c r="CN308" s="242"/>
      <c r="CO308" s="242"/>
      <c r="CP308" s="242"/>
      <c r="CQ308" s="242"/>
      <c r="CR308" s="242"/>
      <c r="CS308" s="242"/>
      <c r="CT308" s="242"/>
      <c r="CU308" s="242"/>
      <c r="CV308" s="242"/>
      <c r="CW308" s="242"/>
      <c r="CX308" s="242"/>
      <c r="CY308" s="242"/>
      <c r="CZ308" s="242"/>
    </row>
    <row r="309" s="133" customFormat="true" ht="15" customHeight="true" x14ac:dyDescent="0.2">
      <c r="Y309" s="135"/>
      <c r="Z309" s="242"/>
      <c r="AA309" s="242"/>
      <c r="AB309" s="242"/>
      <c r="AC309" s="242"/>
      <c r="AD309" s="242"/>
      <c r="AE309" s="242"/>
      <c r="AF309" s="242"/>
      <c r="AG309" s="242"/>
      <c r="AH309" s="242"/>
      <c r="AI309" s="242"/>
      <c r="AJ309" s="242"/>
      <c r="AK309" s="242"/>
      <c r="AL309" s="242"/>
      <c r="AM309" s="242"/>
      <c r="AN309" s="242"/>
      <c r="AO309" s="242"/>
      <c r="AP309" s="242"/>
      <c r="AQ309" s="242"/>
      <c r="AR309" s="242"/>
      <c r="AS309" s="242"/>
      <c r="AT309" s="242"/>
      <c r="AU309" s="242"/>
      <c r="AV309" s="242"/>
      <c r="AW309" s="242"/>
      <c r="AX309" s="242"/>
      <c r="AY309" s="242"/>
      <c r="AZ309" s="242"/>
      <c r="BA309" s="135"/>
      <c r="BY309" s="135"/>
      <c r="BZ309" s="242"/>
      <c r="CA309" s="242"/>
      <c r="CB309" s="242"/>
      <c r="CC309" s="242"/>
      <c r="CD309" s="242"/>
      <c r="CE309" s="242"/>
      <c r="CF309" s="242"/>
      <c r="CG309" s="242"/>
      <c r="CH309" s="242"/>
      <c r="CI309" s="242"/>
      <c r="CJ309" s="242"/>
      <c r="CK309" s="242"/>
      <c r="CL309" s="242"/>
      <c r="CM309" s="242"/>
      <c r="CN309" s="242"/>
      <c r="CO309" s="242"/>
      <c r="CP309" s="242"/>
      <c r="CQ309" s="242"/>
      <c r="CR309" s="242"/>
      <c r="CS309" s="242"/>
      <c r="CT309" s="242"/>
      <c r="CU309" s="242"/>
      <c r="CV309" s="242"/>
      <c r="CW309" s="242"/>
      <c r="CX309" s="242"/>
      <c r="CY309" s="242"/>
      <c r="CZ309" s="242"/>
    </row>
    <row r="310" s="133" customFormat="true" ht="15" customHeight="true" x14ac:dyDescent="0.2">
      <c r="Y310" s="135"/>
      <c r="Z310" s="242"/>
      <c r="AA310" s="242"/>
      <c r="AB310" s="242"/>
      <c r="AC310" s="242"/>
      <c r="AD310" s="242"/>
      <c r="AE310" s="242"/>
      <c r="AF310" s="242"/>
      <c r="AG310" s="242"/>
      <c r="AH310" s="242"/>
      <c r="AI310" s="242"/>
      <c r="AJ310" s="242"/>
      <c r="AK310" s="242"/>
      <c r="AL310" s="242"/>
      <c r="AM310" s="242"/>
      <c r="AN310" s="242"/>
      <c r="AO310" s="242"/>
      <c r="AP310" s="242"/>
      <c r="AQ310" s="242"/>
      <c r="AR310" s="242"/>
      <c r="AS310" s="242"/>
      <c r="AT310" s="242"/>
      <c r="AU310" s="242"/>
      <c r="AV310" s="242"/>
      <c r="AW310" s="242"/>
      <c r="AX310" s="242"/>
      <c r="AY310" s="242"/>
      <c r="AZ310" s="242"/>
      <c r="BA310" s="135"/>
      <c r="BY310" s="135"/>
      <c r="BZ310" s="242"/>
      <c r="CA310" s="242"/>
      <c r="CB310" s="242"/>
      <c r="CC310" s="242"/>
      <c r="CD310" s="242"/>
      <c r="CE310" s="242"/>
      <c r="CF310" s="242"/>
      <c r="CG310" s="242"/>
      <c r="CH310" s="242"/>
      <c r="CI310" s="242"/>
      <c r="CJ310" s="242"/>
      <c r="CK310" s="242"/>
      <c r="CL310" s="242"/>
      <c r="CM310" s="242"/>
      <c r="CN310" s="242"/>
      <c r="CO310" s="242"/>
      <c r="CP310" s="242"/>
      <c r="CQ310" s="242"/>
      <c r="CR310" s="242"/>
      <c r="CS310" s="242"/>
      <c r="CT310" s="242"/>
      <c r="CU310" s="242"/>
      <c r="CV310" s="242"/>
      <c r="CW310" s="242"/>
      <c r="CX310" s="242"/>
      <c r="CY310" s="242"/>
      <c r="CZ310" s="242"/>
    </row>
    <row r="311" s="133" customFormat="true" ht="15" customHeight="true" x14ac:dyDescent="0.2">
      <c r="Y311" s="135"/>
      <c r="Z311" s="242"/>
      <c r="AA311" s="242"/>
      <c r="AB311" s="242"/>
      <c r="AC311" s="242"/>
      <c r="AD311" s="242"/>
      <c r="AE311" s="242"/>
      <c r="AF311" s="242"/>
      <c r="AG311" s="242"/>
      <c r="AH311" s="242"/>
      <c r="AI311" s="242"/>
      <c r="AJ311" s="242"/>
      <c r="AK311" s="242"/>
      <c r="AL311" s="242"/>
      <c r="AM311" s="242"/>
      <c r="AN311" s="242"/>
      <c r="AO311" s="242"/>
      <c r="AP311" s="242"/>
      <c r="AQ311" s="242"/>
      <c r="AR311" s="242"/>
      <c r="AS311" s="242"/>
      <c r="AT311" s="242"/>
      <c r="AU311" s="242"/>
      <c r="AV311" s="242"/>
      <c r="AW311" s="242"/>
      <c r="AX311" s="242"/>
      <c r="AY311" s="242"/>
      <c r="AZ311" s="242"/>
      <c r="BA311" s="135"/>
      <c r="BY311" s="135"/>
      <c r="BZ311" s="242"/>
      <c r="CA311" s="242"/>
      <c r="CB311" s="242"/>
      <c r="CC311" s="242"/>
      <c r="CD311" s="242"/>
      <c r="CE311" s="242"/>
      <c r="CF311" s="242"/>
      <c r="CG311" s="242"/>
      <c r="CH311" s="242"/>
      <c r="CI311" s="242"/>
      <c r="CJ311" s="242"/>
      <c r="CK311" s="242"/>
      <c r="CL311" s="242"/>
      <c r="CM311" s="242"/>
      <c r="CN311" s="242"/>
      <c r="CO311" s="242"/>
      <c r="CP311" s="242"/>
      <c r="CQ311" s="242"/>
      <c r="CR311" s="242"/>
      <c r="CS311" s="242"/>
      <c r="CT311" s="242"/>
      <c r="CU311" s="242"/>
      <c r="CV311" s="242"/>
      <c r="CW311" s="242"/>
      <c r="CX311" s="242"/>
      <c r="CY311" s="242"/>
      <c r="CZ311" s="242"/>
    </row>
    <row r="312" s="133" customFormat="true" ht="15" customHeight="true" x14ac:dyDescent="0.2">
      <c r="Y312" s="135"/>
      <c r="Z312" s="242"/>
      <c r="AA312" s="242"/>
      <c r="AB312" s="242"/>
      <c r="AC312" s="242"/>
      <c r="AD312" s="242"/>
      <c r="AE312" s="242"/>
      <c r="AF312" s="242"/>
      <c r="AG312" s="242"/>
      <c r="AH312" s="242"/>
      <c r="AI312" s="242"/>
      <c r="AJ312" s="242"/>
      <c r="AK312" s="242"/>
      <c r="AL312" s="242"/>
      <c r="AM312" s="242"/>
      <c r="AN312" s="242"/>
      <c r="AO312" s="242"/>
      <c r="AP312" s="242"/>
      <c r="AQ312" s="242"/>
      <c r="AR312" s="242"/>
      <c r="AS312" s="242"/>
      <c r="AT312" s="242"/>
      <c r="AU312" s="242"/>
      <c r="AV312" s="242"/>
      <c r="AW312" s="242"/>
      <c r="AX312" s="242"/>
      <c r="AY312" s="242"/>
      <c r="AZ312" s="242"/>
      <c r="BA312" s="135"/>
      <c r="BY312" s="135"/>
      <c r="BZ312" s="242"/>
      <c r="CA312" s="242"/>
      <c r="CB312" s="242"/>
      <c r="CC312" s="242"/>
      <c r="CD312" s="242"/>
      <c r="CE312" s="242"/>
      <c r="CF312" s="242"/>
      <c r="CG312" s="242"/>
      <c r="CH312" s="242"/>
      <c r="CI312" s="242"/>
      <c r="CJ312" s="242"/>
      <c r="CK312" s="242"/>
      <c r="CL312" s="242"/>
      <c r="CM312" s="242"/>
      <c r="CN312" s="242"/>
      <c r="CO312" s="242"/>
      <c r="CP312" s="242"/>
      <c r="CQ312" s="242"/>
      <c r="CR312" s="242"/>
      <c r="CS312" s="242"/>
      <c r="CT312" s="242"/>
      <c r="CU312" s="242"/>
      <c r="CV312" s="242"/>
      <c r="CW312" s="242"/>
      <c r="CX312" s="242"/>
      <c r="CY312" s="242"/>
      <c r="CZ312" s="242"/>
    </row>
    <row r="313" s="133" customFormat="true" ht="15" customHeight="true" x14ac:dyDescent="0.2">
      <c r="Y313" s="135"/>
      <c r="Z313" s="242"/>
      <c r="AA313" s="242"/>
      <c r="AB313" s="242"/>
      <c r="AC313" s="242"/>
      <c r="AD313" s="242"/>
      <c r="AE313" s="242"/>
      <c r="AF313" s="242"/>
      <c r="AG313" s="242"/>
      <c r="AH313" s="242"/>
      <c r="AI313" s="242"/>
      <c r="AJ313" s="242"/>
      <c r="AK313" s="242"/>
      <c r="AL313" s="242"/>
      <c r="AM313" s="242"/>
      <c r="AN313" s="242"/>
      <c r="AO313" s="242"/>
      <c r="AP313" s="242"/>
      <c r="AQ313" s="242"/>
      <c r="AR313" s="242"/>
      <c r="AS313" s="242"/>
      <c r="AT313" s="242"/>
      <c r="AU313" s="242"/>
      <c r="AV313" s="242"/>
      <c r="AW313" s="242"/>
      <c r="AX313" s="242"/>
      <c r="AY313" s="242"/>
      <c r="AZ313" s="242"/>
      <c r="BA313" s="135"/>
      <c r="BY313" s="135"/>
      <c r="BZ313" s="242"/>
      <c r="CA313" s="242"/>
      <c r="CB313" s="242"/>
      <c r="CC313" s="242"/>
      <c r="CD313" s="242"/>
      <c r="CE313" s="242"/>
      <c r="CF313" s="242"/>
      <c r="CG313" s="242"/>
      <c r="CH313" s="242"/>
      <c r="CI313" s="242"/>
      <c r="CJ313" s="242"/>
      <c r="CK313" s="242"/>
      <c r="CL313" s="242"/>
      <c r="CM313" s="242"/>
      <c r="CN313" s="242"/>
      <c r="CO313" s="242"/>
      <c r="CP313" s="242"/>
      <c r="CQ313" s="242"/>
      <c r="CR313" s="242"/>
      <c r="CS313" s="242"/>
      <c r="CT313" s="242"/>
      <c r="CU313" s="242"/>
      <c r="CV313" s="242"/>
      <c r="CW313" s="242"/>
      <c r="CX313" s="242"/>
      <c r="CY313" s="242"/>
      <c r="CZ313" s="242"/>
    </row>
    <row r="314" s="133" customFormat="true" ht="15" customHeight="true" x14ac:dyDescent="0.2">
      <c r="Y314" s="135"/>
      <c r="Z314" s="242"/>
      <c r="AA314" s="242"/>
      <c r="AB314" s="242"/>
      <c r="AC314" s="242"/>
      <c r="AD314" s="242"/>
      <c r="AE314" s="242"/>
      <c r="AF314" s="242"/>
      <c r="AG314" s="242"/>
      <c r="AH314" s="242"/>
      <c r="AI314" s="242"/>
      <c r="AJ314" s="242"/>
      <c r="AK314" s="242"/>
      <c r="AL314" s="242"/>
      <c r="AM314" s="242"/>
      <c r="AN314" s="242"/>
      <c r="AO314" s="242"/>
      <c r="AP314" s="242"/>
      <c r="AQ314" s="242"/>
      <c r="AR314" s="242"/>
      <c r="AS314" s="242"/>
      <c r="AT314" s="242"/>
      <c r="AU314" s="242"/>
      <c r="AV314" s="242"/>
      <c r="AW314" s="242"/>
      <c r="AX314" s="242"/>
      <c r="AY314" s="242"/>
      <c r="AZ314" s="242"/>
      <c r="BA314" s="135"/>
      <c r="BY314" s="135"/>
      <c r="BZ314" s="242"/>
      <c r="CA314" s="242"/>
      <c r="CB314" s="242"/>
      <c r="CC314" s="242"/>
      <c r="CD314" s="242"/>
      <c r="CE314" s="242"/>
      <c r="CF314" s="242"/>
      <c r="CG314" s="242"/>
      <c r="CH314" s="242"/>
      <c r="CI314" s="242"/>
      <c r="CJ314" s="242"/>
      <c r="CK314" s="242"/>
      <c r="CL314" s="242"/>
      <c r="CM314" s="242"/>
      <c r="CN314" s="242"/>
      <c r="CO314" s="242"/>
      <c r="CP314" s="242"/>
      <c r="CQ314" s="242"/>
      <c r="CR314" s="242"/>
      <c r="CS314" s="242"/>
      <c r="CT314" s="242"/>
      <c r="CU314" s="242"/>
      <c r="CV314" s="242"/>
      <c r="CW314" s="242"/>
      <c r="CX314" s="242"/>
      <c r="CY314" s="242"/>
      <c r="CZ314" s="242"/>
    </row>
    <row r="315" s="133" customFormat="true" ht="15" customHeight="true" x14ac:dyDescent="0.2">
      <c r="Y315" s="135"/>
      <c r="Z315" s="242"/>
      <c r="AA315" s="242"/>
      <c r="AB315" s="242"/>
      <c r="AC315" s="242"/>
      <c r="AD315" s="242"/>
      <c r="AE315" s="242"/>
      <c r="AF315" s="242"/>
      <c r="AG315" s="242"/>
      <c r="AH315" s="242"/>
      <c r="AI315" s="242"/>
      <c r="AJ315" s="242"/>
      <c r="AK315" s="242"/>
      <c r="AL315" s="242"/>
      <c r="AM315" s="242"/>
      <c r="AN315" s="242"/>
      <c r="AO315" s="242"/>
      <c r="AP315" s="242"/>
      <c r="AQ315" s="242"/>
      <c r="AR315" s="242"/>
      <c r="AS315" s="242"/>
      <c r="AT315" s="242"/>
      <c r="AU315" s="242"/>
      <c r="AV315" s="242"/>
      <c r="AW315" s="242"/>
      <c r="AX315" s="242"/>
      <c r="AY315" s="242"/>
      <c r="AZ315" s="242"/>
      <c r="BA315" s="135"/>
      <c r="BY315" s="135"/>
      <c r="BZ315" s="242"/>
      <c r="CA315" s="242"/>
      <c r="CB315" s="242"/>
      <c r="CC315" s="242"/>
      <c r="CD315" s="242"/>
      <c r="CE315" s="242"/>
      <c r="CF315" s="242"/>
      <c r="CG315" s="242"/>
      <c r="CH315" s="242"/>
      <c r="CI315" s="242"/>
      <c r="CJ315" s="242"/>
      <c r="CK315" s="242"/>
      <c r="CL315" s="242"/>
      <c r="CM315" s="242"/>
      <c r="CN315" s="242"/>
      <c r="CO315" s="242"/>
      <c r="CP315" s="242"/>
      <c r="CQ315" s="242"/>
      <c r="CR315" s="242"/>
      <c r="CS315" s="242"/>
      <c r="CT315" s="242"/>
      <c r="CU315" s="242"/>
      <c r="CV315" s="242"/>
      <c r="CW315" s="242"/>
      <c r="CX315" s="242"/>
      <c r="CY315" s="242"/>
      <c r="CZ315" s="242"/>
    </row>
    <row r="316" s="133" customFormat="true" ht="15" customHeight="true" x14ac:dyDescent="0.2">
      <c r="Y316" s="135"/>
      <c r="Z316" s="242"/>
      <c r="AA316" s="242"/>
      <c r="AB316" s="242"/>
      <c r="AC316" s="242"/>
      <c r="AD316" s="242"/>
      <c r="AE316" s="242"/>
      <c r="AF316" s="242"/>
      <c r="AG316" s="242"/>
      <c r="AH316" s="242"/>
      <c r="AI316" s="242"/>
      <c r="AJ316" s="242"/>
      <c r="AK316" s="242"/>
      <c r="AL316" s="242"/>
      <c r="AM316" s="242"/>
      <c r="AN316" s="242"/>
      <c r="AO316" s="242"/>
      <c r="AP316" s="242"/>
      <c r="AQ316" s="242"/>
      <c r="AR316" s="242"/>
      <c r="AS316" s="242"/>
      <c r="AT316" s="242"/>
      <c r="AU316" s="242"/>
      <c r="AV316" s="242"/>
      <c r="AW316" s="242"/>
      <c r="AX316" s="242"/>
      <c r="AY316" s="242"/>
      <c r="AZ316" s="242"/>
      <c r="BA316" s="135"/>
      <c r="BY316" s="135"/>
      <c r="BZ316" s="242"/>
      <c r="CA316" s="242"/>
      <c r="CB316" s="242"/>
      <c r="CC316" s="242"/>
      <c r="CD316" s="242"/>
      <c r="CE316" s="242"/>
      <c r="CF316" s="242"/>
      <c r="CG316" s="242"/>
      <c r="CH316" s="242"/>
      <c r="CI316" s="242"/>
      <c r="CJ316" s="242"/>
      <c r="CK316" s="242"/>
      <c r="CL316" s="242"/>
      <c r="CM316" s="242"/>
      <c r="CN316" s="242"/>
      <c r="CO316" s="242"/>
      <c r="CP316" s="242"/>
      <c r="CQ316" s="242"/>
      <c r="CR316" s="242"/>
      <c r="CS316" s="242"/>
      <c r="CT316" s="242"/>
      <c r="CU316" s="242"/>
      <c r="CV316" s="242"/>
      <c r="CW316" s="242"/>
      <c r="CX316" s="242"/>
      <c r="CY316" s="242"/>
      <c r="CZ316" s="242"/>
    </row>
    <row r="317" s="133" customFormat="true" ht="15" customHeight="true" x14ac:dyDescent="0.2">
      <c r="Y317" s="135"/>
      <c r="Z317" s="242"/>
      <c r="AA317" s="242"/>
      <c r="AB317" s="242"/>
      <c r="AC317" s="242"/>
      <c r="AD317" s="242"/>
      <c r="AE317" s="242"/>
      <c r="AF317" s="242"/>
      <c r="AG317" s="242"/>
      <c r="AH317" s="242"/>
      <c r="AI317" s="242"/>
      <c r="AJ317" s="242"/>
      <c r="AK317" s="242"/>
      <c r="AL317" s="242"/>
      <c r="AM317" s="242"/>
      <c r="AN317" s="242"/>
      <c r="AO317" s="242"/>
      <c r="AP317" s="242"/>
      <c r="AQ317" s="242"/>
      <c r="AR317" s="242"/>
      <c r="AS317" s="242"/>
      <c r="AT317" s="242"/>
      <c r="AU317" s="242"/>
      <c r="AV317" s="242"/>
      <c r="AW317" s="242"/>
      <c r="AX317" s="242"/>
      <c r="AY317" s="242"/>
      <c r="AZ317" s="242"/>
      <c r="BA317" s="135"/>
      <c r="BY317" s="135"/>
      <c r="BZ317" s="242"/>
      <c r="CA317" s="242"/>
      <c r="CB317" s="242"/>
      <c r="CC317" s="242"/>
      <c r="CD317" s="242"/>
      <c r="CE317" s="242"/>
      <c r="CF317" s="242"/>
      <c r="CG317" s="242"/>
      <c r="CH317" s="242"/>
      <c r="CI317" s="242"/>
      <c r="CJ317" s="242"/>
      <c r="CK317" s="242"/>
      <c r="CL317" s="242"/>
      <c r="CM317" s="242"/>
      <c r="CN317" s="242"/>
      <c r="CO317" s="242"/>
      <c r="CP317" s="242"/>
      <c r="CQ317" s="242"/>
      <c r="CR317" s="242"/>
      <c r="CS317" s="242"/>
      <c r="CT317" s="242"/>
      <c r="CU317" s="242"/>
      <c r="CV317" s="242"/>
      <c r="CW317" s="242"/>
      <c r="CX317" s="242"/>
      <c r="CY317" s="242"/>
      <c r="CZ317" s="242"/>
    </row>
    <row r="318" s="133" customFormat="true" ht="15" customHeight="true" x14ac:dyDescent="0.2">
      <c r="Y318" s="135"/>
      <c r="Z318" s="242"/>
      <c r="AA318" s="242"/>
      <c r="AB318" s="242"/>
      <c r="AC318" s="242"/>
      <c r="AD318" s="242"/>
      <c r="AE318" s="242"/>
      <c r="AF318" s="242"/>
      <c r="AG318" s="242"/>
      <c r="AH318" s="242"/>
      <c r="AI318" s="242"/>
      <c r="AJ318" s="242"/>
      <c r="AK318" s="242"/>
      <c r="AL318" s="242"/>
      <c r="AM318" s="242"/>
      <c r="AN318" s="242"/>
      <c r="AO318" s="242"/>
      <c r="AP318" s="242"/>
      <c r="AQ318" s="242"/>
      <c r="AR318" s="242"/>
      <c r="AS318" s="242"/>
      <c r="AT318" s="242"/>
      <c r="AU318" s="242"/>
      <c r="AV318" s="242"/>
      <c r="AW318" s="242"/>
      <c r="AX318" s="242"/>
      <c r="AY318" s="242"/>
      <c r="AZ318" s="242"/>
      <c r="BA318" s="135"/>
      <c r="BY318" s="135"/>
      <c r="BZ318" s="242"/>
      <c r="CA318" s="242"/>
      <c r="CB318" s="242"/>
      <c r="CC318" s="242"/>
      <c r="CD318" s="242"/>
      <c r="CE318" s="242"/>
      <c r="CF318" s="242"/>
      <c r="CG318" s="242"/>
      <c r="CH318" s="242"/>
      <c r="CI318" s="242"/>
      <c r="CJ318" s="242"/>
      <c r="CK318" s="242"/>
      <c r="CL318" s="242"/>
      <c r="CM318" s="242"/>
      <c r="CN318" s="242"/>
      <c r="CO318" s="242"/>
      <c r="CP318" s="242"/>
      <c r="CQ318" s="242"/>
      <c r="CR318" s="242"/>
      <c r="CS318" s="242"/>
      <c r="CT318" s="242"/>
      <c r="CU318" s="242"/>
      <c r="CV318" s="242"/>
      <c r="CW318" s="242"/>
      <c r="CX318" s="242"/>
      <c r="CY318" s="242"/>
      <c r="CZ318" s="242"/>
    </row>
    <row r="319" s="133" customFormat="true" ht="15" customHeight="true" x14ac:dyDescent="0.2">
      <c r="Y319" s="135"/>
      <c r="Z319" s="242"/>
      <c r="AA319" s="242"/>
      <c r="AB319" s="242"/>
      <c r="AC319" s="242"/>
      <c r="AD319" s="242"/>
      <c r="AE319" s="242"/>
      <c r="AF319" s="242"/>
      <c r="AG319" s="242"/>
      <c r="AH319" s="242"/>
      <c r="AI319" s="242"/>
      <c r="AJ319" s="242"/>
      <c r="AK319" s="242"/>
      <c r="AL319" s="242"/>
      <c r="AM319" s="242"/>
      <c r="AN319" s="242"/>
      <c r="AO319" s="242"/>
      <c r="AP319" s="242"/>
      <c r="AQ319" s="242"/>
      <c r="AR319" s="242"/>
      <c r="AS319" s="242"/>
      <c r="AT319" s="242"/>
      <c r="AU319" s="242"/>
      <c r="AV319" s="242"/>
      <c r="AW319" s="242"/>
      <c r="AX319" s="242"/>
      <c r="AY319" s="242"/>
      <c r="AZ319" s="242"/>
      <c r="BA319" s="135"/>
      <c r="BY319" s="135"/>
      <c r="BZ319" s="242"/>
      <c r="CA319" s="242"/>
      <c r="CB319" s="242"/>
      <c r="CC319" s="242"/>
      <c r="CD319" s="242"/>
      <c r="CE319" s="242"/>
      <c r="CF319" s="242"/>
      <c r="CG319" s="242"/>
      <c r="CH319" s="242"/>
      <c r="CI319" s="242"/>
      <c r="CJ319" s="242"/>
      <c r="CK319" s="242"/>
      <c r="CL319" s="242"/>
      <c r="CM319" s="242"/>
      <c r="CN319" s="242"/>
      <c r="CO319" s="242"/>
      <c r="CP319" s="242"/>
      <c r="CQ319" s="242"/>
      <c r="CR319" s="242"/>
      <c r="CS319" s="242"/>
      <c r="CT319" s="242"/>
      <c r="CU319" s="242"/>
      <c r="CV319" s="242"/>
      <c r="CW319" s="242"/>
      <c r="CX319" s="242"/>
      <c r="CY319" s="242"/>
      <c r="CZ319" s="242"/>
    </row>
    <row r="320" s="133" customFormat="true" ht="15" customHeight="true" x14ac:dyDescent="0.2">
      <c r="Y320" s="135"/>
      <c r="Z320" s="242"/>
      <c r="AA320" s="242"/>
      <c r="AB320" s="242"/>
      <c r="AC320" s="242"/>
      <c r="AD320" s="242"/>
      <c r="AE320" s="242"/>
      <c r="AF320" s="242"/>
      <c r="AG320" s="242"/>
      <c r="AH320" s="242"/>
      <c r="AI320" s="242"/>
      <c r="AJ320" s="242"/>
      <c r="AK320" s="242"/>
      <c r="AL320" s="242"/>
      <c r="AM320" s="242"/>
      <c r="AN320" s="242"/>
      <c r="AO320" s="242"/>
      <c r="AP320" s="242"/>
      <c r="AQ320" s="242"/>
      <c r="AR320" s="242"/>
      <c r="AS320" s="242"/>
      <c r="AT320" s="242"/>
      <c r="AU320" s="242"/>
      <c r="AV320" s="242"/>
      <c r="AW320" s="242"/>
      <c r="AX320" s="242"/>
      <c r="AY320" s="242"/>
      <c r="AZ320" s="242"/>
      <c r="BA320" s="135"/>
      <c r="BY320" s="135"/>
      <c r="BZ320" s="242"/>
      <c r="CA320" s="242"/>
      <c r="CB320" s="242"/>
      <c r="CC320" s="242"/>
      <c r="CD320" s="242"/>
      <c r="CE320" s="242"/>
      <c r="CF320" s="242"/>
      <c r="CG320" s="242"/>
      <c r="CH320" s="242"/>
      <c r="CI320" s="242"/>
      <c r="CJ320" s="242"/>
      <c r="CK320" s="242"/>
      <c r="CL320" s="242"/>
      <c r="CM320" s="242"/>
      <c r="CN320" s="242"/>
      <c r="CO320" s="242"/>
      <c r="CP320" s="242"/>
      <c r="CQ320" s="242"/>
      <c r="CR320" s="242"/>
      <c r="CS320" s="242"/>
      <c r="CT320" s="242"/>
      <c r="CU320" s="242"/>
      <c r="CV320" s="242"/>
      <c r="CW320" s="242"/>
      <c r="CX320" s="242"/>
      <c r="CY320" s="242"/>
      <c r="CZ320" s="242"/>
    </row>
    <row r="321" s="133" customFormat="true" ht="15" customHeight="true" x14ac:dyDescent="0.2">
      <c r="Y321" s="135"/>
      <c r="Z321" s="242"/>
      <c r="AA321" s="242"/>
      <c r="AB321" s="242"/>
      <c r="AC321" s="242"/>
      <c r="AD321" s="242"/>
      <c r="AE321" s="242"/>
      <c r="AF321" s="242"/>
      <c r="AG321" s="242"/>
      <c r="AH321" s="242"/>
      <c r="AI321" s="242"/>
      <c r="AJ321" s="242"/>
      <c r="AK321" s="242"/>
      <c r="AL321" s="242"/>
      <c r="AM321" s="242"/>
      <c r="AN321" s="242"/>
      <c r="AO321" s="242"/>
      <c r="AP321" s="242"/>
      <c r="AQ321" s="242"/>
      <c r="AR321" s="242"/>
      <c r="AS321" s="242"/>
      <c r="AT321" s="242"/>
      <c r="AU321" s="242"/>
      <c r="AV321" s="242"/>
      <c r="AW321" s="242"/>
      <c r="AX321" s="242"/>
      <c r="AY321" s="242"/>
      <c r="AZ321" s="242"/>
      <c r="BA321" s="135"/>
      <c r="BY321" s="135"/>
      <c r="BZ321" s="242"/>
      <c r="CA321" s="242"/>
      <c r="CB321" s="242"/>
      <c r="CC321" s="242"/>
      <c r="CD321" s="242"/>
      <c r="CE321" s="242"/>
      <c r="CF321" s="242"/>
      <c r="CG321" s="242"/>
      <c r="CH321" s="242"/>
      <c r="CI321" s="242"/>
      <c r="CJ321" s="242"/>
      <c r="CK321" s="242"/>
      <c r="CL321" s="242"/>
      <c r="CM321" s="242"/>
      <c r="CN321" s="242"/>
      <c r="CO321" s="242"/>
      <c r="CP321" s="242"/>
      <c r="CQ321" s="242"/>
      <c r="CR321" s="242"/>
      <c r="CS321" s="242"/>
      <c r="CT321" s="242"/>
      <c r="CU321" s="242"/>
      <c r="CV321" s="242"/>
      <c r="CW321" s="242"/>
      <c r="CX321" s="242"/>
      <c r="CY321" s="242"/>
      <c r="CZ321" s="242"/>
    </row>
    <row r="322" s="133" customFormat="true" ht="15" customHeight="true" x14ac:dyDescent="0.2">
      <c r="Y322" s="135"/>
      <c r="Z322" s="242"/>
      <c r="AA322" s="242"/>
      <c r="AB322" s="242"/>
      <c r="AC322" s="242"/>
      <c r="AD322" s="242"/>
      <c r="AE322" s="242"/>
      <c r="AF322" s="242"/>
      <c r="AG322" s="242"/>
      <c r="AH322" s="242"/>
      <c r="AI322" s="242"/>
      <c r="AJ322" s="242"/>
      <c r="AK322" s="242"/>
      <c r="AL322" s="242"/>
      <c r="AM322" s="242"/>
      <c r="AN322" s="242"/>
      <c r="AO322" s="242"/>
      <c r="AP322" s="242"/>
      <c r="AQ322" s="242"/>
      <c r="AR322" s="242"/>
      <c r="AS322" s="242"/>
      <c r="AT322" s="242"/>
      <c r="AU322" s="242"/>
      <c r="AV322" s="242"/>
      <c r="AW322" s="242"/>
      <c r="AX322" s="242"/>
      <c r="AY322" s="242"/>
      <c r="AZ322" s="242"/>
      <c r="BA322" s="135"/>
      <c r="BY322" s="135"/>
      <c r="BZ322" s="242"/>
      <c r="CA322" s="242"/>
      <c r="CB322" s="242"/>
      <c r="CC322" s="242"/>
      <c r="CD322" s="242"/>
      <c r="CE322" s="242"/>
      <c r="CF322" s="242"/>
      <c r="CG322" s="242"/>
      <c r="CH322" s="242"/>
      <c r="CI322" s="242"/>
      <c r="CJ322" s="242"/>
      <c r="CK322" s="242"/>
      <c r="CL322" s="242"/>
      <c r="CM322" s="242"/>
      <c r="CN322" s="242"/>
      <c r="CO322" s="242"/>
      <c r="CP322" s="242"/>
      <c r="CQ322" s="242"/>
      <c r="CR322" s="242"/>
      <c r="CS322" s="242"/>
      <c r="CT322" s="242"/>
      <c r="CU322" s="242"/>
      <c r="CV322" s="242"/>
      <c r="CW322" s="242"/>
      <c r="CX322" s="242"/>
      <c r="CY322" s="242"/>
      <c r="CZ322" s="242"/>
    </row>
    <row r="323" s="133" customFormat="true" ht="15" customHeight="true" x14ac:dyDescent="0.2">
      <c r="Y323" s="135"/>
      <c r="Z323" s="242"/>
      <c r="AA323" s="242"/>
      <c r="AB323" s="242"/>
      <c r="AC323" s="242"/>
      <c r="AD323" s="242"/>
      <c r="AE323" s="242"/>
      <c r="AF323" s="242"/>
      <c r="AG323" s="242"/>
      <c r="AH323" s="242"/>
      <c r="AI323" s="242"/>
      <c r="AJ323" s="242"/>
      <c r="AK323" s="242"/>
      <c r="AL323" s="242"/>
      <c r="AM323" s="242"/>
      <c r="AN323" s="242"/>
      <c r="AO323" s="242"/>
      <c r="AP323" s="242"/>
      <c r="AQ323" s="242"/>
      <c r="AR323" s="242"/>
      <c r="AS323" s="242"/>
      <c r="AT323" s="242"/>
      <c r="AU323" s="242"/>
      <c r="AV323" s="242"/>
      <c r="AW323" s="242"/>
      <c r="AX323" s="242"/>
      <c r="AY323" s="242"/>
      <c r="AZ323" s="242"/>
      <c r="BA323" s="135"/>
      <c r="BY323" s="135"/>
      <c r="BZ323" s="242"/>
      <c r="CA323" s="242"/>
      <c r="CB323" s="242"/>
      <c r="CC323" s="242"/>
      <c r="CD323" s="242"/>
      <c r="CE323" s="242"/>
      <c r="CF323" s="242"/>
      <c r="CG323" s="242"/>
      <c r="CH323" s="242"/>
      <c r="CI323" s="242"/>
      <c r="CJ323" s="242"/>
      <c r="CK323" s="242"/>
      <c r="CL323" s="242"/>
      <c r="CM323" s="242"/>
      <c r="CN323" s="242"/>
      <c r="CO323" s="242"/>
      <c r="CP323" s="242"/>
      <c r="CQ323" s="242"/>
      <c r="CR323" s="242"/>
      <c r="CS323" s="242"/>
      <c r="CT323" s="242"/>
      <c r="CU323" s="242"/>
      <c r="CV323" s="242"/>
      <c r="CW323" s="242"/>
      <c r="CX323" s="242"/>
      <c r="CY323" s="242"/>
      <c r="CZ323" s="242"/>
    </row>
    <row r="324" s="133" customFormat="true" ht="15" customHeight="true" x14ac:dyDescent="0.2">
      <c r="Y324" s="135"/>
      <c r="Z324" s="242"/>
      <c r="AA324" s="242"/>
      <c r="AB324" s="242"/>
      <c r="AC324" s="242"/>
      <c r="AD324" s="242"/>
      <c r="AE324" s="242"/>
      <c r="AF324" s="242"/>
      <c r="AG324" s="242"/>
      <c r="AH324" s="242"/>
      <c r="AI324" s="242"/>
      <c r="AJ324" s="242"/>
      <c r="AK324" s="242"/>
      <c r="AL324" s="242"/>
      <c r="AM324" s="242"/>
      <c r="AN324" s="242"/>
      <c r="AO324" s="242"/>
      <c r="AP324" s="242"/>
      <c r="AQ324" s="242"/>
      <c r="AR324" s="242"/>
      <c r="AS324" s="242"/>
      <c r="AT324" s="242"/>
      <c r="AU324" s="242"/>
      <c r="AV324" s="242"/>
      <c r="AW324" s="242"/>
      <c r="AX324" s="242"/>
      <c r="AY324" s="242"/>
      <c r="AZ324" s="242"/>
      <c r="BA324" s="135"/>
      <c r="BY324" s="135"/>
      <c r="BZ324" s="242"/>
      <c r="CA324" s="242"/>
      <c r="CB324" s="242"/>
      <c r="CC324" s="242"/>
      <c r="CD324" s="242"/>
      <c r="CE324" s="242"/>
      <c r="CF324" s="242"/>
      <c r="CG324" s="242"/>
      <c r="CH324" s="242"/>
      <c r="CI324" s="242"/>
      <c r="CJ324" s="242"/>
      <c r="CK324" s="242"/>
      <c r="CL324" s="242"/>
      <c r="CM324" s="242"/>
      <c r="CN324" s="242"/>
      <c r="CO324" s="242"/>
      <c r="CP324" s="242"/>
      <c r="CQ324" s="242"/>
      <c r="CR324" s="242"/>
      <c r="CS324" s="242"/>
      <c r="CT324" s="242"/>
      <c r="CU324" s="242"/>
      <c r="CV324" s="242"/>
      <c r="CW324" s="242"/>
      <c r="CX324" s="242"/>
      <c r="CY324" s="242"/>
      <c r="CZ324" s="242"/>
    </row>
    <row r="325" s="133" customFormat="true" ht="15" customHeight="true" x14ac:dyDescent="0.2">
      <c r="Y325" s="135"/>
      <c r="Z325" s="242"/>
      <c r="AA325" s="242"/>
      <c r="AB325" s="242"/>
      <c r="AC325" s="242"/>
      <c r="AD325" s="242"/>
      <c r="AE325" s="242"/>
      <c r="AF325" s="242"/>
      <c r="AG325" s="242"/>
      <c r="AH325" s="242"/>
      <c r="AI325" s="242"/>
      <c r="AJ325" s="242"/>
      <c r="AK325" s="242"/>
      <c r="AL325" s="242"/>
      <c r="AM325" s="242"/>
      <c r="AN325" s="242"/>
      <c r="AO325" s="242"/>
      <c r="AP325" s="242"/>
      <c r="AQ325" s="242"/>
      <c r="AR325" s="242"/>
      <c r="AS325" s="242"/>
      <c r="AT325" s="242"/>
      <c r="AU325" s="242"/>
      <c r="AV325" s="242"/>
      <c r="AW325" s="242"/>
      <c r="AX325" s="242"/>
      <c r="AY325" s="242"/>
      <c r="AZ325" s="242"/>
      <c r="BA325" s="135"/>
      <c r="BY325" s="135"/>
      <c r="BZ325" s="242"/>
      <c r="CA325" s="242"/>
      <c r="CB325" s="242"/>
      <c r="CC325" s="242"/>
      <c r="CD325" s="242"/>
      <c r="CE325" s="242"/>
      <c r="CF325" s="242"/>
      <c r="CG325" s="242"/>
      <c r="CH325" s="242"/>
      <c r="CI325" s="242"/>
      <c r="CJ325" s="242"/>
      <c r="CK325" s="242"/>
      <c r="CL325" s="242"/>
      <c r="CM325" s="242"/>
      <c r="CN325" s="242"/>
      <c r="CO325" s="242"/>
      <c r="CP325" s="242"/>
      <c r="CQ325" s="242"/>
      <c r="CR325" s="242"/>
      <c r="CS325" s="242"/>
      <c r="CT325" s="242"/>
      <c r="CU325" s="242"/>
      <c r="CV325" s="242"/>
      <c r="CW325" s="242"/>
      <c r="CX325" s="242"/>
      <c r="CY325" s="242"/>
      <c r="CZ325" s="242"/>
    </row>
    <row r="326" s="133" customFormat="true" ht="15" customHeight="true" x14ac:dyDescent="0.2">
      <c r="Y326" s="135"/>
      <c r="Z326" s="242"/>
      <c r="AA326" s="242"/>
      <c r="AB326" s="242"/>
      <c r="AC326" s="242"/>
      <c r="AD326" s="242"/>
      <c r="AE326" s="242"/>
      <c r="AF326" s="242"/>
      <c r="AG326" s="242"/>
      <c r="AH326" s="242"/>
      <c r="AI326" s="242"/>
      <c r="AJ326" s="242"/>
      <c r="AK326" s="242"/>
      <c r="AL326" s="242"/>
      <c r="AM326" s="242"/>
      <c r="AN326" s="242"/>
      <c r="AO326" s="242"/>
      <c r="AP326" s="242"/>
      <c r="AQ326" s="242"/>
      <c r="AR326" s="242"/>
      <c r="AS326" s="242"/>
      <c r="AT326" s="242"/>
      <c r="AU326" s="242"/>
      <c r="AV326" s="242"/>
      <c r="AW326" s="242"/>
      <c r="AX326" s="242"/>
      <c r="AY326" s="242"/>
      <c r="AZ326" s="242"/>
      <c r="BA326" s="135"/>
      <c r="BY326" s="135"/>
      <c r="BZ326" s="242"/>
      <c r="CA326" s="242"/>
      <c r="CB326" s="242"/>
      <c r="CC326" s="242"/>
      <c r="CD326" s="242"/>
      <c r="CE326" s="242"/>
      <c r="CF326" s="242"/>
      <c r="CG326" s="242"/>
      <c r="CH326" s="242"/>
      <c r="CI326" s="242"/>
      <c r="CJ326" s="242"/>
      <c r="CK326" s="242"/>
      <c r="CL326" s="242"/>
      <c r="CM326" s="242"/>
      <c r="CN326" s="242"/>
      <c r="CO326" s="242"/>
      <c r="CP326" s="242"/>
      <c r="CQ326" s="242"/>
      <c r="CR326" s="242"/>
      <c r="CS326" s="242"/>
      <c r="CT326" s="242"/>
      <c r="CU326" s="242"/>
      <c r="CV326" s="242"/>
      <c r="CW326" s="242"/>
      <c r="CX326" s="242"/>
      <c r="CY326" s="242"/>
      <c r="CZ326" s="242"/>
    </row>
    <row r="327" s="133" customFormat="true" ht="15" customHeight="true" x14ac:dyDescent="0.2">
      <c r="Y327" s="135"/>
      <c r="Z327" s="242"/>
      <c r="AA327" s="242"/>
      <c r="AB327" s="242"/>
      <c r="AC327" s="242"/>
      <c r="AD327" s="242"/>
      <c r="AE327" s="242"/>
      <c r="AF327" s="242"/>
      <c r="AG327" s="242"/>
      <c r="AH327" s="242"/>
      <c r="AI327" s="242"/>
      <c r="AJ327" s="242"/>
      <c r="AK327" s="242"/>
      <c r="AL327" s="242"/>
      <c r="AM327" s="242"/>
      <c r="AN327" s="242"/>
      <c r="AO327" s="242"/>
      <c r="AP327" s="242"/>
      <c r="AQ327" s="242"/>
      <c r="AR327" s="242"/>
      <c r="AS327" s="242"/>
      <c r="AT327" s="242"/>
      <c r="AU327" s="242"/>
      <c r="AV327" s="242"/>
      <c r="AW327" s="242"/>
      <c r="AX327" s="242"/>
      <c r="AY327" s="242"/>
      <c r="AZ327" s="242"/>
      <c r="BA327" s="135"/>
      <c r="BY327" s="135"/>
      <c r="BZ327" s="242"/>
      <c r="CA327" s="242"/>
      <c r="CB327" s="242"/>
      <c r="CC327" s="242"/>
      <c r="CD327" s="242"/>
      <c r="CE327" s="242"/>
      <c r="CF327" s="242"/>
      <c r="CG327" s="242"/>
      <c r="CH327" s="242"/>
      <c r="CI327" s="242"/>
      <c r="CJ327" s="242"/>
      <c r="CK327" s="242"/>
      <c r="CL327" s="242"/>
      <c r="CM327" s="242"/>
      <c r="CN327" s="242"/>
      <c r="CO327" s="242"/>
      <c r="CP327" s="242"/>
      <c r="CQ327" s="242"/>
      <c r="CR327" s="242"/>
      <c r="CS327" s="242"/>
      <c r="CT327" s="242"/>
      <c r="CU327" s="242"/>
      <c r="CV327" s="242"/>
      <c r="CW327" s="242"/>
      <c r="CX327" s="242"/>
      <c r="CY327" s="242"/>
      <c r="CZ327" s="242"/>
    </row>
    <row r="328" s="133" customFormat="true" ht="15" customHeight="true" x14ac:dyDescent="0.2">
      <c r="Y328" s="135"/>
      <c r="Z328" s="242"/>
      <c r="AA328" s="242"/>
      <c r="AB328" s="242"/>
      <c r="AC328" s="242"/>
      <c r="AD328" s="242"/>
      <c r="AE328" s="242"/>
      <c r="AF328" s="242"/>
      <c r="AG328" s="242"/>
      <c r="AH328" s="242"/>
      <c r="AI328" s="242"/>
      <c r="AJ328" s="242"/>
      <c r="AK328" s="242"/>
      <c r="AL328" s="242"/>
      <c r="AM328" s="242"/>
      <c r="AN328" s="242"/>
      <c r="AO328" s="242"/>
      <c r="AP328" s="242"/>
      <c r="AQ328" s="242"/>
      <c r="AR328" s="242"/>
      <c r="AS328" s="242"/>
      <c r="AT328" s="242"/>
      <c r="AU328" s="242"/>
      <c r="AV328" s="242"/>
      <c r="AW328" s="242"/>
      <c r="AX328" s="242"/>
      <c r="AY328" s="242"/>
      <c r="AZ328" s="242"/>
      <c r="BA328" s="135"/>
      <c r="BY328" s="135"/>
      <c r="BZ328" s="242"/>
      <c r="CA328" s="242"/>
      <c r="CB328" s="242"/>
      <c r="CC328" s="242"/>
      <c r="CD328" s="242"/>
      <c r="CE328" s="242"/>
      <c r="CF328" s="242"/>
      <c r="CG328" s="242"/>
      <c r="CH328" s="242"/>
      <c r="CI328" s="242"/>
      <c r="CJ328" s="242"/>
      <c r="CK328" s="242"/>
      <c r="CL328" s="242"/>
      <c r="CM328" s="242"/>
      <c r="CN328" s="242"/>
      <c r="CO328" s="242"/>
      <c r="CP328" s="242"/>
      <c r="CQ328" s="242"/>
      <c r="CR328" s="242"/>
      <c r="CS328" s="242"/>
      <c r="CT328" s="242"/>
      <c r="CU328" s="242"/>
      <c r="CV328" s="242"/>
      <c r="CW328" s="242"/>
      <c r="CX328" s="242"/>
      <c r="CY328" s="242"/>
      <c r="CZ328" s="242"/>
    </row>
    <row r="329" s="133" customFormat="true" ht="250.15" customHeight="true" x14ac:dyDescent="0.2">
      <c r="Y329" s="135"/>
      <c r="Z329" s="242"/>
      <c r="AA329" s="242"/>
      <c r="AB329" s="242"/>
      <c r="AC329" s="242"/>
      <c r="AD329" s="242"/>
      <c r="AE329" s="242"/>
      <c r="AF329" s="242"/>
      <c r="AG329" s="242"/>
      <c r="AH329" s="242"/>
      <c r="AI329" s="242"/>
      <c r="AJ329" s="242"/>
      <c r="AK329" s="242"/>
      <c r="AL329" s="242"/>
      <c r="AM329" s="242"/>
      <c r="AN329" s="242"/>
      <c r="AO329" s="242"/>
      <c r="AP329" s="242"/>
      <c r="AQ329" s="242"/>
      <c r="AR329" s="242"/>
      <c r="AS329" s="242"/>
      <c r="AT329" s="242"/>
      <c r="AU329" s="242"/>
      <c r="AV329" s="242"/>
      <c r="AW329" s="242"/>
      <c r="AX329" s="242"/>
      <c r="AY329" s="242"/>
      <c r="AZ329" s="242"/>
      <c r="BA329" s="135"/>
      <c r="BY329" s="135"/>
      <c r="BZ329" s="242"/>
      <c r="CA329" s="242"/>
      <c r="CB329" s="242"/>
      <c r="CC329" s="242"/>
      <c r="CD329" s="242"/>
      <c r="CE329" s="242"/>
      <c r="CF329" s="242"/>
      <c r="CG329" s="242"/>
      <c r="CH329" s="242"/>
      <c r="CI329" s="242"/>
      <c r="CJ329" s="242"/>
      <c r="CK329" s="242"/>
      <c r="CL329" s="242"/>
      <c r="CM329" s="242"/>
      <c r="CN329" s="242"/>
      <c r="CO329" s="242"/>
      <c r="CP329" s="242"/>
      <c r="CQ329" s="242"/>
      <c r="CR329" s="242"/>
      <c r="CS329" s="242"/>
      <c r="CT329" s="242"/>
      <c r="CU329" s="242"/>
      <c r="CV329" s="242"/>
      <c r="CW329" s="242"/>
      <c r="CX329" s="242"/>
      <c r="CY329" s="242"/>
      <c r="CZ329" s="242"/>
    </row>
    <row r="330" ht="19.15" customHeight="true" x14ac:dyDescent="0.2">
      <c r="A330" s="138"/>
      <c r="B330" s="138"/>
      <c r="BA330" s="138"/>
      <c r="BB330" s="138"/>
    </row>
    <row r="331" ht="22.5" customHeight="true" x14ac:dyDescent="0.2">
      <c r="A331" s="149" t="str">
        <f>A1026</f>
        <v>Cuba</v>
      </c>
      <c r="B331" s="150"/>
      <c r="BA331" s="138"/>
      <c r="BB331" s="138"/>
    </row>
    <row r="332" ht="22.5" customHeight="true" x14ac:dyDescent="0.2">
      <c r="A332" s="147" t="str">
        <f>A1034</f>
        <v>2019</v>
      </c>
      <c r="B332" s="148"/>
      <c r="BA332" s="138"/>
      <c r="BB332" s="138"/>
    </row>
    <row r="333" ht="22.5" customHeight="true" x14ac:dyDescent="0.2">
      <c r="A333" s="151" t="s">
        <v>127</v>
      </c>
      <c r="B333" s="152"/>
      <c r="BA333" s="138"/>
      <c r="BB333" s="138"/>
    </row>
    <row r="334" ht="22.5" customHeight="true" x14ac:dyDescent="0.2">
      <c r="A334" s="151" t="s">
        <v>96</v>
      </c>
      <c r="B334" s="152"/>
      <c r="BA334" s="138"/>
      <c r="BB334" s="138"/>
    </row>
    <row r="335" ht="15" customHeight="true" x14ac:dyDescent="0.2">
      <c r="A335" s="153" t="s">
        <v>97</v>
      </c>
      <c r="B335" s="154"/>
      <c r="BA335" s="138"/>
      <c r="BB335" s="138"/>
    </row>
    <row r="336" ht="15" customHeight="true" x14ac:dyDescent="0.2">
      <c r="A336" s="155" t="s">
        <v>40</v>
      </c>
      <c r="B336" s="154"/>
      <c r="BA336" s="138"/>
      <c r="BB336" s="138"/>
    </row>
    <row r="337" ht="18" customHeight="true" x14ac:dyDescent="0.2">
      <c r="A337" s="153" t="s">
        <v>39</v>
      </c>
      <c r="B337" s="156"/>
      <c r="BA337" s="138"/>
      <c r="BB337" s="138"/>
    </row>
    <row r="338" ht="18" customHeight="true" x14ac:dyDescent="0.2">
      <c r="A338" s="248" t="s">
        <v>135</v>
      </c>
      <c r="B338" s="249" t="str">
        <f>A1025</f>
        <v>MICS19</v>
      </c>
      <c r="BA338" s="138"/>
      <c r="BB338" s="138"/>
    </row>
    <row r="339" s="133" customFormat="true" ht="15" customHeight="true" x14ac:dyDescent="0.2">
      <c r="A339" s="120" t="s">
        <v>129</v>
      </c>
      <c r="B339" s="231"/>
      <c r="C339" s="1141" t="s">
        <v>114</v>
      </c>
      <c r="D339" s="1142"/>
      <c r="E339" s="1142"/>
      <c r="F339" s="1142"/>
      <c r="G339" s="1143"/>
      <c r="H339" s="1144" t="s">
        <v>38</v>
      </c>
      <c r="I339" s="1145"/>
      <c r="J339" s="1145"/>
      <c r="K339" s="1145"/>
      <c r="L339" s="1146"/>
      <c r="M339" s="1144" t="s">
        <v>37</v>
      </c>
      <c r="N339" s="1145"/>
      <c r="O339" s="1145"/>
      <c r="P339" s="1145"/>
      <c r="Q339" s="1146"/>
      <c r="R339" s="775" t="s">
        <v>140</v>
      </c>
      <c r="S339" s="461"/>
      <c r="T339" s="461"/>
      <c r="U339" s="461"/>
      <c r="V339" s="461"/>
      <c r="W339" s="461"/>
      <c r="X339" s="461"/>
      <c r="Y339" s="462"/>
      <c r="Z339" s="463"/>
      <c r="AA339" s="463"/>
      <c r="AB339" s="463"/>
      <c r="AC339" s="463"/>
      <c r="AD339" s="463"/>
      <c r="AE339" s="463"/>
      <c r="AF339" s="463"/>
      <c r="AG339" s="463"/>
      <c r="AH339" s="242"/>
      <c r="AI339" s="242"/>
      <c r="AJ339" s="242"/>
      <c r="AK339" s="242"/>
      <c r="AL339" s="242"/>
      <c r="AM339" s="242"/>
      <c r="AN339" s="242"/>
      <c r="AO339" s="242"/>
      <c r="AP339" s="242"/>
      <c r="AQ339" s="242"/>
      <c r="AR339" s="242"/>
      <c r="AS339" s="242"/>
      <c r="AT339" s="242"/>
      <c r="AU339" s="242"/>
      <c r="AV339" s="242"/>
      <c r="AW339" s="242"/>
      <c r="AX339" s="242"/>
      <c r="AY339" s="242"/>
      <c r="AZ339" s="242"/>
      <c r="BA339" s="244" t="s">
        <v>130</v>
      </c>
      <c r="BB339" s="120" t="s">
        <v>129</v>
      </c>
      <c r="BC339" s="1151" t="s">
        <v>114</v>
      </c>
      <c r="BD339" s="1152"/>
      <c r="BE339" s="1152"/>
      <c r="BF339" s="1152"/>
      <c r="BG339" s="1153"/>
      <c r="BH339" s="1154" t="s">
        <v>38</v>
      </c>
      <c r="BI339" s="1152"/>
      <c r="BJ339" s="1152"/>
      <c r="BK339" s="1152"/>
      <c r="BL339" s="1153"/>
      <c r="BM339" s="1154" t="s">
        <v>37</v>
      </c>
      <c r="BN339" s="1152"/>
      <c r="BO339" s="1152"/>
      <c r="BP339" s="1152"/>
      <c r="BQ339" s="1153"/>
      <c r="BR339" s="775" t="s">
        <v>140</v>
      </c>
      <c r="BS339" s="461"/>
      <c r="BT339" s="461"/>
      <c r="BU339" s="461"/>
      <c r="BV339" s="461"/>
      <c r="BW339" s="461"/>
      <c r="BX339" s="461"/>
      <c r="BY339" s="462"/>
      <c r="BZ339" s="463"/>
      <c r="CA339" s="463"/>
      <c r="CB339" s="463"/>
      <c r="CC339" s="463"/>
      <c r="CD339" s="463"/>
      <c r="CE339" s="463"/>
      <c r="CF339" s="463"/>
      <c r="CG339" s="463"/>
      <c r="CH339" s="242"/>
      <c r="CI339" s="242"/>
      <c r="CJ339" s="242"/>
      <c r="CK339" s="242"/>
      <c r="CL339" s="242"/>
      <c r="CM339" s="242"/>
      <c r="CN339" s="242"/>
      <c r="CO339" s="242"/>
      <c r="CP339" s="242"/>
      <c r="CQ339" s="242"/>
      <c r="CR339" s="242"/>
      <c r="CS339" s="242"/>
      <c r="CT339" s="242"/>
      <c r="CU339" s="242"/>
      <c r="CV339" s="242"/>
      <c r="CW339" s="242"/>
      <c r="CX339" s="242"/>
      <c r="CY339" s="242"/>
      <c r="CZ339" s="242"/>
    </row>
    <row r="340" s="133" customFormat="true" ht="24" x14ac:dyDescent="0.2">
      <c r="A340" s="215" t="s">
        <v>68</v>
      </c>
      <c r="B340" s="163"/>
      <c r="C340" s="457" t="s">
        <v>0</v>
      </c>
      <c r="D340" s="425" t="s">
        <v>1</v>
      </c>
      <c r="E340" s="425" t="s">
        <v>2</v>
      </c>
      <c r="F340" s="425" t="s">
        <v>3</v>
      </c>
      <c r="G340" s="458" t="s">
        <v>4</v>
      </c>
      <c r="H340" s="459" t="s">
        <v>0</v>
      </c>
      <c r="I340" s="200" t="s">
        <v>1</v>
      </c>
      <c r="J340" s="200" t="s">
        <v>2</v>
      </c>
      <c r="K340" s="200" t="s">
        <v>3</v>
      </c>
      <c r="L340" s="460" t="s">
        <v>4</v>
      </c>
      <c r="M340" s="459" t="s">
        <v>0</v>
      </c>
      <c r="N340" s="200" t="s">
        <v>1</v>
      </c>
      <c r="O340" s="200" t="s">
        <v>2</v>
      </c>
      <c r="P340" s="200" t="s">
        <v>3</v>
      </c>
      <c r="Q340" s="460" t="s">
        <v>4</v>
      </c>
      <c r="R340" s="459" t="s">
        <v>155</v>
      </c>
      <c r="S340" s="200" t="s">
        <v>156</v>
      </c>
      <c r="T340" s="200" t="s">
        <v>157</v>
      </c>
      <c r="U340" s="200" t="s">
        <v>158</v>
      </c>
      <c r="V340" s="200" t="s">
        <v>159</v>
      </c>
      <c r="W340" s="200" t="s">
        <v>160</v>
      </c>
      <c r="X340" s="200" t="s">
        <v>161</v>
      </c>
      <c r="Y340" s="201" t="s">
        <v>162</v>
      </c>
      <c r="Z340" s="201" t="s">
        <v>163</v>
      </c>
      <c r="AA340" s="201" t="s">
        <v>164</v>
      </c>
      <c r="AB340" s="201" t="s">
        <v>165</v>
      </c>
      <c r="AC340" s="201" t="s">
        <v>166</v>
      </c>
      <c r="AD340" s="201" t="s">
        <v>167</v>
      </c>
      <c r="AE340" s="201" t="s">
        <v>168</v>
      </c>
      <c r="AF340" s="201" t="s">
        <v>169</v>
      </c>
      <c r="AG340" s="201" t="s">
        <v>170</v>
      </c>
      <c r="AH340" s="886"/>
      <c r="AI340" s="886"/>
      <c r="AJ340" s="886"/>
      <c r="AK340" s="886"/>
      <c r="AL340" s="886"/>
      <c r="AM340" s="886"/>
      <c r="AN340" s="886"/>
      <c r="AO340" s="886"/>
      <c r="AP340" s="886"/>
      <c r="AQ340" s="886"/>
      <c r="AR340" s="886"/>
      <c r="AS340" s="886"/>
      <c r="AT340" s="886"/>
      <c r="AU340" s="886"/>
      <c r="AV340" s="886"/>
      <c r="AW340" s="886"/>
      <c r="AX340" s="886"/>
      <c r="AY340" s="886"/>
      <c r="AZ340" s="242"/>
      <c r="BA340" s="230" t="s">
        <v>126</v>
      </c>
      <c r="BB340" s="182"/>
      <c r="BC340" s="545" t="s">
        <v>0</v>
      </c>
      <c r="BD340" s="202" t="s">
        <v>1</v>
      </c>
      <c r="BE340" s="202" t="s">
        <v>2</v>
      </c>
      <c r="BF340" s="202" t="s">
        <v>3</v>
      </c>
      <c r="BG340" s="546" t="s">
        <v>4</v>
      </c>
      <c r="BH340" s="547" t="s">
        <v>0</v>
      </c>
      <c r="BI340" s="202" t="s">
        <v>1</v>
      </c>
      <c r="BJ340" s="202" t="s">
        <v>2</v>
      </c>
      <c r="BK340" s="202" t="s">
        <v>3</v>
      </c>
      <c r="BL340" s="546" t="s">
        <v>4</v>
      </c>
      <c r="BM340" s="547" t="s">
        <v>0</v>
      </c>
      <c r="BN340" s="202" t="s">
        <v>1</v>
      </c>
      <c r="BO340" s="202" t="s">
        <v>2</v>
      </c>
      <c r="BP340" s="202" t="s">
        <v>3</v>
      </c>
      <c r="BQ340" s="546" t="s">
        <v>4</v>
      </c>
      <c r="BR340" s="547" t="s">
        <v>155</v>
      </c>
      <c r="BS340" s="202" t="s">
        <v>156</v>
      </c>
      <c r="BT340" s="202" t="s">
        <v>157</v>
      </c>
      <c r="BU340" s="202" t="s">
        <v>158</v>
      </c>
      <c r="BV340" s="202" t="s">
        <v>159</v>
      </c>
      <c r="BW340" s="202" t="s">
        <v>160</v>
      </c>
      <c r="BX340" s="202" t="s">
        <v>161</v>
      </c>
      <c r="BY340" s="203" t="s">
        <v>162</v>
      </c>
      <c r="BZ340" s="203" t="s">
        <v>163</v>
      </c>
      <c r="CA340" s="203" t="s">
        <v>164</v>
      </c>
      <c r="CB340" s="203" t="s">
        <v>165</v>
      </c>
      <c r="CC340" s="203" t="s">
        <v>166</v>
      </c>
      <c r="CD340" s="203" t="s">
        <v>167</v>
      </c>
      <c r="CE340" s="203" t="s">
        <v>168</v>
      </c>
      <c r="CF340" s="203" t="s">
        <v>169</v>
      </c>
      <c r="CG340" s="203" t="s">
        <v>170</v>
      </c>
      <c r="CH340" s="933"/>
      <c r="CI340" s="933"/>
      <c r="CJ340" s="933"/>
      <c r="CK340" s="933"/>
      <c r="CL340" s="933"/>
      <c r="CM340" s="933"/>
      <c r="CN340" s="933"/>
      <c r="CO340" s="933"/>
      <c r="CP340" s="933"/>
      <c r="CQ340" s="933"/>
      <c r="CR340" s="933"/>
      <c r="CS340" s="933"/>
      <c r="CT340" s="933"/>
      <c r="CU340" s="933"/>
      <c r="CV340" s="933"/>
      <c r="CW340" s="933"/>
      <c r="CX340" s="933"/>
      <c r="CY340" s="933"/>
      <c r="CZ340" s="933"/>
    </row>
    <row r="341" s="133" customFormat="true" ht="15" customHeight="true" x14ac:dyDescent="0.2">
      <c r="A341" s="1139" t="s">
        <v>147</v>
      </c>
      <c r="B341" s="160" t="s">
        <v>49</v>
      </c>
      <c r="C341" s="564">
        <v>70.789803593815293</v>
      </c>
      <c r="D341" s="583">
        <v>59.882992060175511</v>
      </c>
      <c r="E341" s="583">
        <v>80.576441102756888</v>
      </c>
      <c r="F341" s="583">
        <v>88.675302966987047</v>
      </c>
      <c r="G341" s="602">
        <v>87.254492269118273</v>
      </c>
      <c r="H341" s="621">
        <v>63.528715216104203</v>
      </c>
      <c r="I341" s="583">
        <v>81.242603550295854</v>
      </c>
      <c r="J341" s="583">
        <v>89.28359976317347</v>
      </c>
      <c r="K341" s="583">
        <v>91.775147928994087</v>
      </c>
      <c r="L341" s="602">
        <v>95.204262877442275</v>
      </c>
      <c r="M341" s="621">
        <v>44.381223328591751</v>
      </c>
      <c r="N341" s="583">
        <v>46.732954545454547</v>
      </c>
      <c r="O341" s="583">
        <v>57.102272727272727</v>
      </c>
      <c r="P341" s="583">
        <v>72.159090909090907</v>
      </c>
      <c r="Q341" s="602">
        <v>85.51136363636364</v>
      </c>
      <c r="R341" s="621">
        <v>92.169448010269576</v>
      </c>
      <c r="S341" s="583">
        <v>84.358974358974365</v>
      </c>
      <c r="T341" s="583">
        <v>76.843467011642957</v>
      </c>
      <c r="U341" s="583">
        <v>90.131578947368425</v>
      </c>
      <c r="V341" s="583">
        <v>64.558629776021078</v>
      </c>
      <c r="W341" s="583">
        <v>64.503311258278146</v>
      </c>
      <c r="X341" s="583">
        <v>72.129032258064512</v>
      </c>
      <c r="Y341" s="668">
        <v>97.887323943661968</v>
      </c>
      <c r="Z341" s="668">
        <v>93.851409052092222</v>
      </c>
      <c r="AA341" s="668">
        <v>59.842519685039377</v>
      </c>
      <c r="AB341" s="668">
        <v>63.543003851091143</v>
      </c>
      <c r="AC341" s="668">
        <v>90.733590733590731</v>
      </c>
      <c r="AD341" s="668">
        <v>69.820971867007671</v>
      </c>
      <c r="AE341" s="668">
        <v>82.620689655172413</v>
      </c>
      <c r="AF341" s="668">
        <v>58.782849239280779</v>
      </c>
      <c r="AG341" s="668">
        <v>84.392265193370164</v>
      </c>
      <c r="AH341" s="887"/>
      <c r="AI341" s="887"/>
      <c r="AJ341" s="887"/>
      <c r="AK341" s="887"/>
      <c r="AL341" s="887"/>
      <c r="AM341" s="887"/>
      <c r="AN341" s="887"/>
      <c r="AO341" s="887"/>
      <c r="AP341" s="887"/>
      <c r="AQ341" s="887"/>
      <c r="AR341" s="887"/>
      <c r="AS341" s="887"/>
      <c r="AT341" s="887"/>
      <c r="AU341" s="887"/>
      <c r="AV341" s="887"/>
      <c r="AW341" s="887"/>
      <c r="AX341" s="887"/>
      <c r="AY341" s="887"/>
      <c r="AZ341" s="242"/>
      <c r="BA341" s="1140" t="s">
        <v>153</v>
      </c>
      <c r="BB341" s="179" t="s">
        <v>49</v>
      </c>
      <c r="BC341" s="685">
        <v>1694</v>
      </c>
      <c r="BD341" s="703">
        <v>1433</v>
      </c>
      <c r="BE341" s="703">
        <v>1929</v>
      </c>
      <c r="BF341" s="703">
        <v>2122</v>
      </c>
      <c r="BG341" s="721">
        <v>2088</v>
      </c>
      <c r="BH341" s="739">
        <v>1073</v>
      </c>
      <c r="BI341" s="703">
        <v>1373</v>
      </c>
      <c r="BJ341" s="703">
        <v>1508</v>
      </c>
      <c r="BK341" s="703">
        <v>1551</v>
      </c>
      <c r="BL341" s="721">
        <v>1608</v>
      </c>
      <c r="BM341" s="739">
        <v>312</v>
      </c>
      <c r="BN341" s="703">
        <v>329</v>
      </c>
      <c r="BO341" s="703">
        <v>402</v>
      </c>
      <c r="BP341" s="703">
        <v>508</v>
      </c>
      <c r="BQ341" s="721">
        <v>602</v>
      </c>
      <c r="BR341" s="739">
        <v>718</v>
      </c>
      <c r="BS341" s="703">
        <v>658</v>
      </c>
      <c r="BT341" s="703">
        <v>594</v>
      </c>
      <c r="BU341" s="703">
        <v>685</v>
      </c>
      <c r="BV341" s="703">
        <v>490</v>
      </c>
      <c r="BW341" s="703">
        <v>487</v>
      </c>
      <c r="BX341" s="703">
        <v>559</v>
      </c>
      <c r="BY341" s="757">
        <v>139</v>
      </c>
      <c r="BZ341" s="757">
        <v>1099</v>
      </c>
      <c r="CA341" s="757">
        <v>456</v>
      </c>
      <c r="CB341" s="757">
        <v>495</v>
      </c>
      <c r="CC341" s="757">
        <v>705</v>
      </c>
      <c r="CD341" s="757">
        <v>546</v>
      </c>
      <c r="CE341" s="757">
        <v>599</v>
      </c>
      <c r="CF341" s="757">
        <v>425</v>
      </c>
      <c r="CG341" s="757">
        <v>611</v>
      </c>
      <c r="CH341" s="934"/>
      <c r="CI341" s="934"/>
      <c r="CJ341" s="934"/>
      <c r="CK341" s="934"/>
      <c r="CL341" s="934"/>
      <c r="CM341" s="934"/>
      <c r="CN341" s="934"/>
      <c r="CO341" s="934"/>
      <c r="CP341" s="934"/>
      <c r="CQ341" s="934"/>
      <c r="CR341" s="934"/>
      <c r="CS341" s="934"/>
      <c r="CT341" s="934"/>
      <c r="CU341" s="934"/>
      <c r="CV341" s="934"/>
      <c r="CW341" s="934"/>
      <c r="CX341" s="934"/>
      <c r="CY341" s="934"/>
      <c r="CZ341" s="935"/>
    </row>
    <row r="342" s="133" customFormat="true" ht="15" customHeight="true" x14ac:dyDescent="0.2">
      <c r="A342" s="1128"/>
      <c r="B342" s="161" t="s">
        <v>48</v>
      </c>
      <c r="C342" s="565">
        <v>29.210196406184707</v>
      </c>
      <c r="D342" s="584">
        <v>40.117007939824489</v>
      </c>
      <c r="E342" s="584">
        <v>19.423558897243108</v>
      </c>
      <c r="F342" s="584">
        <v>11.324697033012955</v>
      </c>
      <c r="G342" s="603">
        <v>12.745507730881739</v>
      </c>
      <c r="H342" s="622">
        <v>36.471284783895797</v>
      </c>
      <c r="I342" s="584">
        <v>18.757396449704142</v>
      </c>
      <c r="J342" s="584">
        <v>10.716400236826525</v>
      </c>
      <c r="K342" s="584">
        <v>8.2248520710059161</v>
      </c>
      <c r="L342" s="603">
        <v>4.7957371225577266</v>
      </c>
      <c r="M342" s="622">
        <v>55.618776671408256</v>
      </c>
      <c r="N342" s="584">
        <v>53.26704545454546</v>
      </c>
      <c r="O342" s="584">
        <v>42.897727272727273</v>
      </c>
      <c r="P342" s="584">
        <v>27.84090909090909</v>
      </c>
      <c r="Q342" s="603">
        <v>14.488636363636365</v>
      </c>
      <c r="R342" s="622">
        <v>7.8305519897304237</v>
      </c>
      <c r="S342" s="584">
        <v>15.641025641025641</v>
      </c>
      <c r="T342" s="584">
        <v>23.15653298835705</v>
      </c>
      <c r="U342" s="584">
        <v>9.8684210526315788</v>
      </c>
      <c r="V342" s="584">
        <v>35.441370223978922</v>
      </c>
      <c r="W342" s="584">
        <v>35.496688741721854</v>
      </c>
      <c r="X342" s="584">
        <v>27.87096774193548</v>
      </c>
      <c r="Y342" s="669">
        <v>2.112676056338028</v>
      </c>
      <c r="Z342" s="669">
        <v>6.1485909479077714</v>
      </c>
      <c r="AA342" s="669">
        <v>40.15748031496063</v>
      </c>
      <c r="AB342" s="669">
        <v>36.456996148908857</v>
      </c>
      <c r="AC342" s="669">
        <v>9.2664092664092657</v>
      </c>
      <c r="AD342" s="669">
        <v>30.179028132992325</v>
      </c>
      <c r="AE342" s="669">
        <v>17.379310344827587</v>
      </c>
      <c r="AF342" s="669">
        <v>41.217150760719221</v>
      </c>
      <c r="AG342" s="669">
        <v>15.607734806629834</v>
      </c>
      <c r="AH342" s="888"/>
      <c r="AI342" s="888"/>
      <c r="AJ342" s="888"/>
      <c r="AK342" s="888"/>
      <c r="AL342" s="888"/>
      <c r="AM342" s="888"/>
      <c r="AN342" s="888"/>
      <c r="AO342" s="888"/>
      <c r="AP342" s="888"/>
      <c r="AQ342" s="888"/>
      <c r="AR342" s="888"/>
      <c r="AS342" s="888"/>
      <c r="AT342" s="888"/>
      <c r="AU342" s="888"/>
      <c r="AV342" s="888"/>
      <c r="AW342" s="888"/>
      <c r="AX342" s="888"/>
      <c r="AY342" s="888"/>
      <c r="AZ342" s="242"/>
      <c r="BA342" s="1138"/>
      <c r="BB342" s="180" t="s">
        <v>48</v>
      </c>
      <c r="BC342" s="686">
        <v>699</v>
      </c>
      <c r="BD342" s="704">
        <v>960</v>
      </c>
      <c r="BE342" s="704">
        <v>465</v>
      </c>
      <c r="BF342" s="704">
        <v>271</v>
      </c>
      <c r="BG342" s="722">
        <v>305</v>
      </c>
      <c r="BH342" s="740">
        <v>616</v>
      </c>
      <c r="BI342" s="704">
        <v>317</v>
      </c>
      <c r="BJ342" s="704">
        <v>181</v>
      </c>
      <c r="BK342" s="704">
        <v>139</v>
      </c>
      <c r="BL342" s="722">
        <v>81</v>
      </c>
      <c r="BM342" s="740">
        <v>391</v>
      </c>
      <c r="BN342" s="704">
        <v>375</v>
      </c>
      <c r="BO342" s="704">
        <v>302</v>
      </c>
      <c r="BP342" s="704">
        <v>196</v>
      </c>
      <c r="BQ342" s="722">
        <v>102</v>
      </c>
      <c r="BR342" s="740">
        <v>61</v>
      </c>
      <c r="BS342" s="704">
        <v>122</v>
      </c>
      <c r="BT342" s="704">
        <v>179</v>
      </c>
      <c r="BU342" s="704">
        <v>75</v>
      </c>
      <c r="BV342" s="704">
        <v>269</v>
      </c>
      <c r="BW342" s="704">
        <v>268</v>
      </c>
      <c r="BX342" s="704">
        <v>216</v>
      </c>
      <c r="BY342" s="758">
        <v>3</v>
      </c>
      <c r="BZ342" s="758">
        <v>72</v>
      </c>
      <c r="CA342" s="758">
        <v>306</v>
      </c>
      <c r="CB342" s="758">
        <v>284</v>
      </c>
      <c r="CC342" s="758">
        <v>72</v>
      </c>
      <c r="CD342" s="758">
        <v>236</v>
      </c>
      <c r="CE342" s="758">
        <v>126</v>
      </c>
      <c r="CF342" s="758">
        <v>298</v>
      </c>
      <c r="CG342" s="758">
        <v>113</v>
      </c>
      <c r="CH342" s="936"/>
      <c r="CI342" s="936"/>
      <c r="CJ342" s="936"/>
      <c r="CK342" s="936"/>
      <c r="CL342" s="936"/>
      <c r="CM342" s="936"/>
      <c r="CN342" s="936"/>
      <c r="CO342" s="936"/>
      <c r="CP342" s="936"/>
      <c r="CQ342" s="936"/>
      <c r="CR342" s="936"/>
      <c r="CS342" s="936"/>
      <c r="CT342" s="936"/>
      <c r="CU342" s="936"/>
      <c r="CV342" s="936"/>
      <c r="CW342" s="936"/>
      <c r="CX342" s="936"/>
      <c r="CY342" s="936"/>
      <c r="CZ342" s="937"/>
    </row>
    <row r="343" s="133" customFormat="true" ht="15" customHeight="true" x14ac:dyDescent="0.2">
      <c r="A343" s="1128" t="s">
        <v>142</v>
      </c>
      <c r="B343" s="161" t="s">
        <v>49</v>
      </c>
      <c r="C343" s="565">
        <v>79.14751358127873</v>
      </c>
      <c r="D343" s="584">
        <v>70.288340994567491</v>
      </c>
      <c r="E343" s="584">
        <v>87.969924812030072</v>
      </c>
      <c r="F343" s="584">
        <v>93.39740910990389</v>
      </c>
      <c r="G343" s="603">
        <v>90.096113664855821</v>
      </c>
      <c r="H343" s="622">
        <v>74.837181764357609</v>
      </c>
      <c r="I343" s="584">
        <v>89.822485207100584</v>
      </c>
      <c r="J343" s="584">
        <v>94.90822972172883</v>
      </c>
      <c r="K343" s="584">
        <v>95.680473372781066</v>
      </c>
      <c r="L343" s="603">
        <v>97.276494967436349</v>
      </c>
      <c r="M343" s="622">
        <v>50.924608819345664</v>
      </c>
      <c r="N343" s="584">
        <v>54.11931818181818</v>
      </c>
      <c r="O343" s="584">
        <v>67.045454545454547</v>
      </c>
      <c r="P343" s="584">
        <v>81.534090909090907</v>
      </c>
      <c r="Q343" s="603">
        <v>91.335227272727266</v>
      </c>
      <c r="R343" s="622">
        <v>93.966623876765084</v>
      </c>
      <c r="S343" s="584">
        <v>91.410256410256409</v>
      </c>
      <c r="T343" s="584">
        <v>82.923673997412678</v>
      </c>
      <c r="U343" s="584">
        <v>94.73684210526315</v>
      </c>
      <c r="V343" s="584">
        <v>69.038208168642953</v>
      </c>
      <c r="W343" s="584">
        <v>68.609271523178805</v>
      </c>
      <c r="X343" s="584">
        <v>77.806451612903231</v>
      </c>
      <c r="Y343" s="669">
        <v>97.887323943661968</v>
      </c>
      <c r="Z343" s="669">
        <v>98.6336464560205</v>
      </c>
      <c r="AA343" s="669">
        <v>64.566929133858267</v>
      </c>
      <c r="AB343" s="669">
        <v>85.62259306803594</v>
      </c>
      <c r="AC343" s="669">
        <v>94.723294723294728</v>
      </c>
      <c r="AD343" s="669">
        <v>86.31713554987212</v>
      </c>
      <c r="AE343" s="669">
        <v>87.310344827586206</v>
      </c>
      <c r="AF343" s="669">
        <v>61.687413554633473</v>
      </c>
      <c r="AG343" s="669">
        <v>93.784530386740329</v>
      </c>
      <c r="AH343" s="888"/>
      <c r="AI343" s="888"/>
      <c r="AJ343" s="888"/>
      <c r="AK343" s="888"/>
      <c r="AL343" s="888"/>
      <c r="AM343" s="888"/>
      <c r="AN343" s="888"/>
      <c r="AO343" s="888"/>
      <c r="AP343" s="888"/>
      <c r="AQ343" s="888"/>
      <c r="AR343" s="888"/>
      <c r="AS343" s="888"/>
      <c r="AT343" s="888"/>
      <c r="AU343" s="888"/>
      <c r="AV343" s="888"/>
      <c r="AW343" s="888"/>
      <c r="AX343" s="888"/>
      <c r="AY343" s="888"/>
      <c r="AZ343" s="242"/>
      <c r="BA343" s="1130" t="s">
        <v>148</v>
      </c>
      <c r="BB343" s="180" t="s">
        <v>49</v>
      </c>
      <c r="BC343" s="686">
        <v>1894</v>
      </c>
      <c r="BD343" s="704">
        <v>1682</v>
      </c>
      <c r="BE343" s="704">
        <v>2106</v>
      </c>
      <c r="BF343" s="704">
        <v>2235</v>
      </c>
      <c r="BG343" s="722">
        <v>2156</v>
      </c>
      <c r="BH343" s="740">
        <v>1264</v>
      </c>
      <c r="BI343" s="704">
        <v>1518</v>
      </c>
      <c r="BJ343" s="704">
        <v>1603</v>
      </c>
      <c r="BK343" s="704">
        <v>1617</v>
      </c>
      <c r="BL343" s="722">
        <v>1643</v>
      </c>
      <c r="BM343" s="740">
        <v>358</v>
      </c>
      <c r="BN343" s="704">
        <v>381</v>
      </c>
      <c r="BO343" s="704">
        <v>472</v>
      </c>
      <c r="BP343" s="704">
        <v>574</v>
      </c>
      <c r="BQ343" s="722">
        <v>643</v>
      </c>
      <c r="BR343" s="740">
        <v>732</v>
      </c>
      <c r="BS343" s="704">
        <v>713</v>
      </c>
      <c r="BT343" s="704">
        <v>641</v>
      </c>
      <c r="BU343" s="704">
        <v>720</v>
      </c>
      <c r="BV343" s="704">
        <v>524</v>
      </c>
      <c r="BW343" s="704">
        <v>518</v>
      </c>
      <c r="BX343" s="704">
        <v>603</v>
      </c>
      <c r="BY343" s="758">
        <v>139</v>
      </c>
      <c r="BZ343" s="758">
        <v>1155</v>
      </c>
      <c r="CA343" s="758">
        <v>492</v>
      </c>
      <c r="CB343" s="758">
        <v>667</v>
      </c>
      <c r="CC343" s="758">
        <v>736</v>
      </c>
      <c r="CD343" s="758">
        <v>675</v>
      </c>
      <c r="CE343" s="758">
        <v>633</v>
      </c>
      <c r="CF343" s="758">
        <v>446</v>
      </c>
      <c r="CG343" s="758">
        <v>679</v>
      </c>
      <c r="CH343" s="936"/>
      <c r="CI343" s="936"/>
      <c r="CJ343" s="936"/>
      <c r="CK343" s="936"/>
      <c r="CL343" s="936"/>
      <c r="CM343" s="936"/>
      <c r="CN343" s="936"/>
      <c r="CO343" s="936"/>
      <c r="CP343" s="936"/>
      <c r="CQ343" s="936"/>
      <c r="CR343" s="936"/>
      <c r="CS343" s="936"/>
      <c r="CT343" s="936"/>
      <c r="CU343" s="936"/>
      <c r="CV343" s="936"/>
      <c r="CW343" s="936"/>
      <c r="CX343" s="936"/>
      <c r="CY343" s="936"/>
      <c r="CZ343" s="937"/>
    </row>
    <row r="344" s="133" customFormat="true" ht="15" customHeight="true" x14ac:dyDescent="0.2">
      <c r="A344" s="1128"/>
      <c r="B344" s="161" t="s">
        <v>48</v>
      </c>
      <c r="C344" s="565">
        <v>20.85248641872127</v>
      </c>
      <c r="D344" s="584">
        <v>29.711659005432512</v>
      </c>
      <c r="E344" s="584">
        <v>12.030075187969924</v>
      </c>
      <c r="F344" s="584">
        <v>6.6025908900961134</v>
      </c>
      <c r="G344" s="603">
        <v>9.9038863351441702</v>
      </c>
      <c r="H344" s="622">
        <v>25.162818235642391</v>
      </c>
      <c r="I344" s="584">
        <v>10.177514792899409</v>
      </c>
      <c r="J344" s="584">
        <v>5.0917702782711665</v>
      </c>
      <c r="K344" s="584">
        <v>4.3195266272189352</v>
      </c>
      <c r="L344" s="603">
        <v>2.7235050325636472</v>
      </c>
      <c r="M344" s="622">
        <v>49.075391180654336</v>
      </c>
      <c r="N344" s="584">
        <v>45.88068181818182</v>
      </c>
      <c r="O344" s="584">
        <v>32.954545454545453</v>
      </c>
      <c r="P344" s="584">
        <v>18.46590909090909</v>
      </c>
      <c r="Q344" s="603">
        <v>8.6647727272727284</v>
      </c>
      <c r="R344" s="622">
        <v>6.033376123234917</v>
      </c>
      <c r="S344" s="584">
        <v>8.5897435897435894</v>
      </c>
      <c r="T344" s="584">
        <v>17.076326002587322</v>
      </c>
      <c r="U344" s="584">
        <v>5.2631578947368416</v>
      </c>
      <c r="V344" s="584">
        <v>30.961791831357051</v>
      </c>
      <c r="W344" s="584">
        <v>31.390728476821195</v>
      </c>
      <c r="X344" s="584">
        <v>22.193548387096772</v>
      </c>
      <c r="Y344" s="669">
        <v>2.112676056338028</v>
      </c>
      <c r="Z344" s="669">
        <v>1.3663535439795047</v>
      </c>
      <c r="AA344" s="669">
        <v>35.433070866141733</v>
      </c>
      <c r="AB344" s="669">
        <v>14.377406931964057</v>
      </c>
      <c r="AC344" s="669">
        <v>5.2767052767052771</v>
      </c>
      <c r="AD344" s="669">
        <v>13.682864450127877</v>
      </c>
      <c r="AE344" s="669">
        <v>12.689655172413794</v>
      </c>
      <c r="AF344" s="669">
        <v>38.312586445366534</v>
      </c>
      <c r="AG344" s="669">
        <v>6.2154696132596685</v>
      </c>
      <c r="AH344" s="888"/>
      <c r="AI344" s="888"/>
      <c r="AJ344" s="888"/>
      <c r="AK344" s="888"/>
      <c r="AL344" s="888"/>
      <c r="AM344" s="888"/>
      <c r="AN344" s="888"/>
      <c r="AO344" s="888"/>
      <c r="AP344" s="888"/>
      <c r="AQ344" s="888"/>
      <c r="AR344" s="888"/>
      <c r="AS344" s="888"/>
      <c r="AT344" s="888"/>
      <c r="AU344" s="888"/>
      <c r="AV344" s="888"/>
      <c r="AW344" s="888"/>
      <c r="AX344" s="888"/>
      <c r="AY344" s="888"/>
      <c r="AZ344" s="242"/>
      <c r="BA344" s="1138"/>
      <c r="BB344" s="180" t="s">
        <v>48</v>
      </c>
      <c r="BC344" s="686">
        <v>499</v>
      </c>
      <c r="BD344" s="704">
        <v>711</v>
      </c>
      <c r="BE344" s="704">
        <v>288</v>
      </c>
      <c r="BF344" s="704">
        <v>158</v>
      </c>
      <c r="BG344" s="722">
        <v>237</v>
      </c>
      <c r="BH344" s="740">
        <v>425</v>
      </c>
      <c r="BI344" s="704">
        <v>172</v>
      </c>
      <c r="BJ344" s="704">
        <v>86</v>
      </c>
      <c r="BK344" s="704">
        <v>73</v>
      </c>
      <c r="BL344" s="722">
        <v>46</v>
      </c>
      <c r="BM344" s="740">
        <v>345</v>
      </c>
      <c r="BN344" s="704">
        <v>323</v>
      </c>
      <c r="BO344" s="704">
        <v>232</v>
      </c>
      <c r="BP344" s="704">
        <v>130</v>
      </c>
      <c r="BQ344" s="722">
        <v>61</v>
      </c>
      <c r="BR344" s="740">
        <v>47</v>
      </c>
      <c r="BS344" s="704">
        <v>67</v>
      </c>
      <c r="BT344" s="704">
        <v>132</v>
      </c>
      <c r="BU344" s="704">
        <v>40</v>
      </c>
      <c r="BV344" s="704">
        <v>235</v>
      </c>
      <c r="BW344" s="704">
        <v>237</v>
      </c>
      <c r="BX344" s="704">
        <v>172</v>
      </c>
      <c r="BY344" s="758">
        <v>3</v>
      </c>
      <c r="BZ344" s="758">
        <v>16</v>
      </c>
      <c r="CA344" s="758">
        <v>270</v>
      </c>
      <c r="CB344" s="758">
        <v>112</v>
      </c>
      <c r="CC344" s="758">
        <v>41</v>
      </c>
      <c r="CD344" s="758">
        <v>107</v>
      </c>
      <c r="CE344" s="758">
        <v>92</v>
      </c>
      <c r="CF344" s="758">
        <v>277</v>
      </c>
      <c r="CG344" s="758">
        <v>45</v>
      </c>
      <c r="CH344" s="936"/>
      <c r="CI344" s="936"/>
      <c r="CJ344" s="936"/>
      <c r="CK344" s="936"/>
      <c r="CL344" s="936"/>
      <c r="CM344" s="936"/>
      <c r="CN344" s="936"/>
      <c r="CO344" s="936"/>
      <c r="CP344" s="936"/>
      <c r="CQ344" s="936"/>
      <c r="CR344" s="936"/>
      <c r="CS344" s="936"/>
      <c r="CT344" s="936"/>
      <c r="CU344" s="936"/>
      <c r="CV344" s="936"/>
      <c r="CW344" s="936"/>
      <c r="CX344" s="936"/>
      <c r="CY344" s="936"/>
      <c r="CZ344" s="937"/>
    </row>
    <row r="345" s="133" customFormat="true" ht="15" customHeight="true" x14ac:dyDescent="0.2">
      <c r="A345" s="1128" t="s">
        <v>143</v>
      </c>
      <c r="B345" s="161" t="s">
        <v>49</v>
      </c>
      <c r="C345" s="565">
        <v>82.615963226076047</v>
      </c>
      <c r="D345" s="584">
        <v>78.186376932720435</v>
      </c>
      <c r="E345" s="584">
        <v>88.471177944862163</v>
      </c>
      <c r="F345" s="584">
        <v>93.230254910154613</v>
      </c>
      <c r="G345" s="603">
        <v>92.728792310906812</v>
      </c>
      <c r="H345" s="622">
        <v>79.396092362344589</v>
      </c>
      <c r="I345" s="584">
        <v>88.520710059171591</v>
      </c>
      <c r="J345" s="584">
        <v>92.539964476021325</v>
      </c>
      <c r="K345" s="584">
        <v>95.207100591715971</v>
      </c>
      <c r="L345" s="603">
        <v>97.335701598579035</v>
      </c>
      <c r="M345" s="622">
        <v>69.843527738264584</v>
      </c>
      <c r="N345" s="584">
        <v>73.01136363636364</v>
      </c>
      <c r="O345" s="584">
        <v>75.852272727272734</v>
      </c>
      <c r="P345" s="584">
        <v>82.670454545454547</v>
      </c>
      <c r="Q345" s="603">
        <v>91.193181818181827</v>
      </c>
      <c r="R345" s="622">
        <v>94.094993581514757</v>
      </c>
      <c r="S345" s="584">
        <v>90.897435897435898</v>
      </c>
      <c r="T345" s="584">
        <v>88.357050452781365</v>
      </c>
      <c r="U345" s="584">
        <v>93.026315789473685</v>
      </c>
      <c r="V345" s="584">
        <v>81.554677206851125</v>
      </c>
      <c r="W345" s="584">
        <v>87.284768211920522</v>
      </c>
      <c r="X345" s="584">
        <v>84.903225806451616</v>
      </c>
      <c r="Y345" s="669">
        <v>100</v>
      </c>
      <c r="Z345" s="669">
        <v>94.619982920580696</v>
      </c>
      <c r="AA345" s="669">
        <v>84.645669291338592</v>
      </c>
      <c r="AB345" s="669">
        <v>71.373555840821567</v>
      </c>
      <c r="AC345" s="669">
        <v>94.337194337194347</v>
      </c>
      <c r="AD345" s="669">
        <v>73.401534526854221</v>
      </c>
      <c r="AE345" s="669">
        <v>92.275862068965523</v>
      </c>
      <c r="AF345" s="669">
        <v>80.221300138312586</v>
      </c>
      <c r="AG345" s="669">
        <v>88.53591160220995</v>
      </c>
      <c r="AH345" s="888"/>
      <c r="AI345" s="888"/>
      <c r="AJ345" s="888"/>
      <c r="AK345" s="888"/>
      <c r="AL345" s="888"/>
      <c r="AM345" s="888"/>
      <c r="AN345" s="888"/>
      <c r="AO345" s="888"/>
      <c r="AP345" s="888"/>
      <c r="AQ345" s="888"/>
      <c r="AR345" s="888"/>
      <c r="AS345" s="888"/>
      <c r="AT345" s="888"/>
      <c r="AU345" s="888"/>
      <c r="AV345" s="888"/>
      <c r="AW345" s="888"/>
      <c r="AX345" s="888"/>
      <c r="AY345" s="888"/>
      <c r="AZ345" s="242"/>
      <c r="BA345" s="1130" t="s">
        <v>149</v>
      </c>
      <c r="BB345" s="180" t="s">
        <v>49</v>
      </c>
      <c r="BC345" s="686">
        <v>1977</v>
      </c>
      <c r="BD345" s="704">
        <v>1871</v>
      </c>
      <c r="BE345" s="704">
        <v>2118</v>
      </c>
      <c r="BF345" s="704">
        <v>2231</v>
      </c>
      <c r="BG345" s="722">
        <v>2219</v>
      </c>
      <c r="BH345" s="740">
        <v>1341</v>
      </c>
      <c r="BI345" s="704">
        <v>1496</v>
      </c>
      <c r="BJ345" s="704">
        <v>1563</v>
      </c>
      <c r="BK345" s="704">
        <v>1609</v>
      </c>
      <c r="BL345" s="722">
        <v>1644</v>
      </c>
      <c r="BM345" s="740">
        <v>491</v>
      </c>
      <c r="BN345" s="704">
        <v>514</v>
      </c>
      <c r="BO345" s="704">
        <v>534</v>
      </c>
      <c r="BP345" s="704">
        <v>582</v>
      </c>
      <c r="BQ345" s="722">
        <v>642</v>
      </c>
      <c r="BR345" s="740">
        <v>733</v>
      </c>
      <c r="BS345" s="704">
        <v>709</v>
      </c>
      <c r="BT345" s="704">
        <v>683</v>
      </c>
      <c r="BU345" s="704">
        <v>707</v>
      </c>
      <c r="BV345" s="704">
        <v>619</v>
      </c>
      <c r="BW345" s="704">
        <v>659</v>
      </c>
      <c r="BX345" s="704">
        <v>658</v>
      </c>
      <c r="BY345" s="758">
        <v>142</v>
      </c>
      <c r="BZ345" s="758">
        <v>1108</v>
      </c>
      <c r="CA345" s="758">
        <v>645</v>
      </c>
      <c r="CB345" s="758">
        <v>556</v>
      </c>
      <c r="CC345" s="758">
        <v>733</v>
      </c>
      <c r="CD345" s="758">
        <v>574</v>
      </c>
      <c r="CE345" s="758">
        <v>669</v>
      </c>
      <c r="CF345" s="758">
        <v>580</v>
      </c>
      <c r="CG345" s="758">
        <v>641</v>
      </c>
      <c r="CH345" s="936"/>
      <c r="CI345" s="936"/>
      <c r="CJ345" s="936"/>
      <c r="CK345" s="936"/>
      <c r="CL345" s="936"/>
      <c r="CM345" s="936"/>
      <c r="CN345" s="936"/>
      <c r="CO345" s="936"/>
      <c r="CP345" s="936"/>
      <c r="CQ345" s="936"/>
      <c r="CR345" s="936"/>
      <c r="CS345" s="936"/>
      <c r="CT345" s="936"/>
      <c r="CU345" s="936"/>
      <c r="CV345" s="936"/>
      <c r="CW345" s="936"/>
      <c r="CX345" s="936"/>
      <c r="CY345" s="936"/>
      <c r="CZ345" s="937"/>
    </row>
    <row r="346" s="133" customFormat="true" ht="15" customHeight="true" x14ac:dyDescent="0.2">
      <c r="A346" s="1128"/>
      <c r="B346" s="161" t="s">
        <v>48</v>
      </c>
      <c r="C346" s="565">
        <v>17.384036773923945</v>
      </c>
      <c r="D346" s="584">
        <v>21.813623067279568</v>
      </c>
      <c r="E346" s="584">
        <v>11.528822055137844</v>
      </c>
      <c r="F346" s="584">
        <v>6.7697450898453821</v>
      </c>
      <c r="G346" s="603">
        <v>7.2712076890931883</v>
      </c>
      <c r="H346" s="622">
        <v>20.603907637655418</v>
      </c>
      <c r="I346" s="584">
        <v>11.479289940828401</v>
      </c>
      <c r="J346" s="584">
        <v>7.4600355239786849</v>
      </c>
      <c r="K346" s="584">
        <v>4.7928994082840237</v>
      </c>
      <c r="L346" s="603">
        <v>2.6642984014209592</v>
      </c>
      <c r="M346" s="622">
        <v>30.156472261735416</v>
      </c>
      <c r="N346" s="584">
        <v>26.988636363636363</v>
      </c>
      <c r="O346" s="584">
        <v>24.147727272727273</v>
      </c>
      <c r="P346" s="584">
        <v>17.329545454545457</v>
      </c>
      <c r="Q346" s="603">
        <v>8.8068181818181817</v>
      </c>
      <c r="R346" s="622">
        <v>5.9050064184852378</v>
      </c>
      <c r="S346" s="584">
        <v>9.1025641025641022</v>
      </c>
      <c r="T346" s="584">
        <v>11.642949547218628</v>
      </c>
      <c r="U346" s="584">
        <v>6.973684210526315</v>
      </c>
      <c r="V346" s="584">
        <v>18.445322793148879</v>
      </c>
      <c r="W346" s="584">
        <v>12.715231788079469</v>
      </c>
      <c r="X346" s="584">
        <v>15.096774193548388</v>
      </c>
      <c r="Y346" s="669">
        <v>0</v>
      </c>
      <c r="Z346" s="669">
        <v>5.3800170794193001</v>
      </c>
      <c r="AA346" s="669">
        <v>15.354330708661418</v>
      </c>
      <c r="AB346" s="669">
        <v>28.626444159178433</v>
      </c>
      <c r="AC346" s="669">
        <v>5.6628056628056633</v>
      </c>
      <c r="AD346" s="669">
        <v>26.598465473145783</v>
      </c>
      <c r="AE346" s="669">
        <v>7.7241379310344831</v>
      </c>
      <c r="AF346" s="669">
        <v>19.778699861687414</v>
      </c>
      <c r="AG346" s="669">
        <v>11.464088397790055</v>
      </c>
      <c r="AH346" s="888"/>
      <c r="AI346" s="888"/>
      <c r="AJ346" s="888"/>
      <c r="AK346" s="888"/>
      <c r="AL346" s="888"/>
      <c r="AM346" s="888"/>
      <c r="AN346" s="888"/>
      <c r="AO346" s="888"/>
      <c r="AP346" s="888"/>
      <c r="AQ346" s="888"/>
      <c r="AR346" s="888"/>
      <c r="AS346" s="888"/>
      <c r="AT346" s="888"/>
      <c r="AU346" s="888"/>
      <c r="AV346" s="888"/>
      <c r="AW346" s="888"/>
      <c r="AX346" s="888"/>
      <c r="AY346" s="888"/>
      <c r="AZ346" s="242"/>
      <c r="BA346" s="1138"/>
      <c r="BB346" s="180" t="s">
        <v>48</v>
      </c>
      <c r="BC346" s="686">
        <v>416</v>
      </c>
      <c r="BD346" s="704">
        <v>522</v>
      </c>
      <c r="BE346" s="704">
        <v>276</v>
      </c>
      <c r="BF346" s="704">
        <v>162</v>
      </c>
      <c r="BG346" s="722">
        <v>174</v>
      </c>
      <c r="BH346" s="740">
        <v>348</v>
      </c>
      <c r="BI346" s="704">
        <v>194</v>
      </c>
      <c r="BJ346" s="704">
        <v>126</v>
      </c>
      <c r="BK346" s="704">
        <v>81</v>
      </c>
      <c r="BL346" s="722">
        <v>45</v>
      </c>
      <c r="BM346" s="740">
        <v>212</v>
      </c>
      <c r="BN346" s="704">
        <v>190</v>
      </c>
      <c r="BO346" s="704">
        <v>170</v>
      </c>
      <c r="BP346" s="704">
        <v>122</v>
      </c>
      <c r="BQ346" s="722">
        <v>62</v>
      </c>
      <c r="BR346" s="740">
        <v>46</v>
      </c>
      <c r="BS346" s="704">
        <v>71</v>
      </c>
      <c r="BT346" s="704">
        <v>90</v>
      </c>
      <c r="BU346" s="704">
        <v>53</v>
      </c>
      <c r="BV346" s="704">
        <v>140</v>
      </c>
      <c r="BW346" s="704">
        <v>96</v>
      </c>
      <c r="BX346" s="704">
        <v>117</v>
      </c>
      <c r="BY346" s="758">
        <v>0</v>
      </c>
      <c r="BZ346" s="758">
        <v>63</v>
      </c>
      <c r="CA346" s="758">
        <v>117</v>
      </c>
      <c r="CB346" s="758">
        <v>223</v>
      </c>
      <c r="CC346" s="758">
        <v>44</v>
      </c>
      <c r="CD346" s="758">
        <v>208</v>
      </c>
      <c r="CE346" s="758">
        <v>56</v>
      </c>
      <c r="CF346" s="758">
        <v>143</v>
      </c>
      <c r="CG346" s="758">
        <v>83</v>
      </c>
      <c r="CH346" s="936"/>
      <c r="CI346" s="936"/>
      <c r="CJ346" s="936"/>
      <c r="CK346" s="936"/>
      <c r="CL346" s="936"/>
      <c r="CM346" s="936"/>
      <c r="CN346" s="936"/>
      <c r="CO346" s="936"/>
      <c r="CP346" s="936"/>
      <c r="CQ346" s="936"/>
      <c r="CR346" s="936"/>
      <c r="CS346" s="936"/>
      <c r="CT346" s="936"/>
      <c r="CU346" s="936"/>
      <c r="CV346" s="936"/>
      <c r="CW346" s="936"/>
      <c r="CX346" s="936"/>
      <c r="CY346" s="936"/>
      <c r="CZ346" s="937"/>
    </row>
    <row r="347" s="133" customFormat="true" ht="15" customHeight="true" x14ac:dyDescent="0.2">
      <c r="A347" s="1128" t="s">
        <v>144</v>
      </c>
      <c r="B347" s="161" t="s">
        <v>49</v>
      </c>
      <c r="C347" s="565">
        <v>73.213539490179684</v>
      </c>
      <c r="D347" s="584">
        <v>61.554534057668199</v>
      </c>
      <c r="E347" s="584">
        <v>81.871345029239762</v>
      </c>
      <c r="F347" s="584">
        <v>89.552862515670711</v>
      </c>
      <c r="G347" s="603">
        <v>88.173840367739245</v>
      </c>
      <c r="H347" s="622">
        <v>64.772054470100642</v>
      </c>
      <c r="I347" s="584">
        <v>81.834319526627226</v>
      </c>
      <c r="J347" s="584">
        <v>90.290112492599178</v>
      </c>
      <c r="K347" s="584">
        <v>92.307692307692307</v>
      </c>
      <c r="L347" s="603">
        <v>95.559502664298407</v>
      </c>
      <c r="M347" s="622">
        <v>49.075391180654336</v>
      </c>
      <c r="N347" s="584">
        <v>50.56818181818182</v>
      </c>
      <c r="O347" s="584">
        <v>60.227272727272727</v>
      </c>
      <c r="P347" s="584">
        <v>74.005681818181827</v>
      </c>
      <c r="Q347" s="603">
        <v>87.5</v>
      </c>
      <c r="R347" s="622">
        <v>95.507060333761231</v>
      </c>
      <c r="S347" s="584">
        <v>85.256410256410248</v>
      </c>
      <c r="T347" s="584">
        <v>77.878395860284613</v>
      </c>
      <c r="U347" s="584">
        <v>91.184210526315795</v>
      </c>
      <c r="V347" s="584">
        <v>69.301712779973641</v>
      </c>
      <c r="W347" s="584">
        <v>64.768211920529808</v>
      </c>
      <c r="X347" s="584">
        <v>75.741935483870975</v>
      </c>
      <c r="Y347" s="669">
        <v>97.887323943661968</v>
      </c>
      <c r="Z347" s="669">
        <v>94.022203245089671</v>
      </c>
      <c r="AA347" s="669">
        <v>61.942257217847775</v>
      </c>
      <c r="AB347" s="669">
        <v>63.67137355584083</v>
      </c>
      <c r="AC347" s="669">
        <v>91.248391248391243</v>
      </c>
      <c r="AD347" s="669">
        <v>70.716112531969316</v>
      </c>
      <c r="AE347" s="669">
        <v>83.724137931034477</v>
      </c>
      <c r="AF347" s="669">
        <v>60.719225449515903</v>
      </c>
      <c r="AG347" s="669">
        <v>85.082872928176798</v>
      </c>
      <c r="AH347" s="888"/>
      <c r="AI347" s="888"/>
      <c r="AJ347" s="888"/>
      <c r="AK347" s="888"/>
      <c r="AL347" s="888"/>
      <c r="AM347" s="888"/>
      <c r="AN347" s="888"/>
      <c r="AO347" s="888"/>
      <c r="AP347" s="888"/>
      <c r="AQ347" s="888"/>
      <c r="AR347" s="888"/>
      <c r="AS347" s="888"/>
      <c r="AT347" s="888"/>
      <c r="AU347" s="888"/>
      <c r="AV347" s="888"/>
      <c r="AW347" s="888"/>
      <c r="AX347" s="888"/>
      <c r="AY347" s="888"/>
      <c r="AZ347" s="242"/>
      <c r="BA347" s="1130" t="s">
        <v>150</v>
      </c>
      <c r="BB347" s="180" t="s">
        <v>49</v>
      </c>
      <c r="BC347" s="686">
        <v>1752</v>
      </c>
      <c r="BD347" s="704">
        <v>1473</v>
      </c>
      <c r="BE347" s="704">
        <v>1960</v>
      </c>
      <c r="BF347" s="704">
        <v>2143</v>
      </c>
      <c r="BG347" s="722">
        <v>2110</v>
      </c>
      <c r="BH347" s="740">
        <v>1094</v>
      </c>
      <c r="BI347" s="704">
        <v>1383</v>
      </c>
      <c r="BJ347" s="704">
        <v>1525</v>
      </c>
      <c r="BK347" s="704">
        <v>1560</v>
      </c>
      <c r="BL347" s="722">
        <v>1614</v>
      </c>
      <c r="BM347" s="740">
        <v>345</v>
      </c>
      <c r="BN347" s="704">
        <v>356</v>
      </c>
      <c r="BO347" s="704">
        <v>424</v>
      </c>
      <c r="BP347" s="704">
        <v>521</v>
      </c>
      <c r="BQ347" s="722">
        <v>616</v>
      </c>
      <c r="BR347" s="740">
        <v>744</v>
      </c>
      <c r="BS347" s="704">
        <v>665</v>
      </c>
      <c r="BT347" s="704">
        <v>602</v>
      </c>
      <c r="BU347" s="704">
        <v>693</v>
      </c>
      <c r="BV347" s="704">
        <v>526</v>
      </c>
      <c r="BW347" s="704">
        <v>489</v>
      </c>
      <c r="BX347" s="704">
        <v>587</v>
      </c>
      <c r="BY347" s="758">
        <v>139</v>
      </c>
      <c r="BZ347" s="758">
        <v>1101</v>
      </c>
      <c r="CA347" s="758">
        <v>472</v>
      </c>
      <c r="CB347" s="758">
        <v>496</v>
      </c>
      <c r="CC347" s="758">
        <v>709</v>
      </c>
      <c r="CD347" s="758">
        <v>553</v>
      </c>
      <c r="CE347" s="758">
        <v>607</v>
      </c>
      <c r="CF347" s="758">
        <v>439</v>
      </c>
      <c r="CG347" s="758">
        <v>616</v>
      </c>
      <c r="CH347" s="936"/>
      <c r="CI347" s="936"/>
      <c r="CJ347" s="936"/>
      <c r="CK347" s="936"/>
      <c r="CL347" s="936"/>
      <c r="CM347" s="936"/>
      <c r="CN347" s="936"/>
      <c r="CO347" s="936"/>
      <c r="CP347" s="936"/>
      <c r="CQ347" s="936"/>
      <c r="CR347" s="936"/>
      <c r="CS347" s="936"/>
      <c r="CT347" s="936"/>
      <c r="CU347" s="936"/>
      <c r="CV347" s="936"/>
      <c r="CW347" s="936"/>
      <c r="CX347" s="936"/>
      <c r="CY347" s="936"/>
      <c r="CZ347" s="937"/>
    </row>
    <row r="348" s="133" customFormat="true" ht="15" customHeight="true" x14ac:dyDescent="0.2">
      <c r="A348" s="1128"/>
      <c r="B348" s="161" t="s">
        <v>48</v>
      </c>
      <c r="C348" s="565">
        <v>26.786460509820309</v>
      </c>
      <c r="D348" s="584">
        <v>38.445465942331801</v>
      </c>
      <c r="E348" s="584">
        <v>18.128654970760234</v>
      </c>
      <c r="F348" s="584">
        <v>10.447137484329295</v>
      </c>
      <c r="G348" s="603">
        <v>11.82615963226076</v>
      </c>
      <c r="H348" s="622">
        <v>35.227945529899344</v>
      </c>
      <c r="I348" s="584">
        <v>18.165680473372781</v>
      </c>
      <c r="J348" s="584">
        <v>9.7098875074008291</v>
      </c>
      <c r="K348" s="584">
        <v>7.6923076923076925</v>
      </c>
      <c r="L348" s="603">
        <v>4.4404973357015987</v>
      </c>
      <c r="M348" s="622">
        <v>50.924608819345664</v>
      </c>
      <c r="N348" s="584">
        <v>49.43181818181818</v>
      </c>
      <c r="O348" s="584">
        <v>39.772727272727273</v>
      </c>
      <c r="P348" s="584">
        <v>25.994318181818183</v>
      </c>
      <c r="Q348" s="603">
        <v>12.5</v>
      </c>
      <c r="R348" s="622">
        <v>4.4929396662387679</v>
      </c>
      <c r="S348" s="584">
        <v>14.743589743589745</v>
      </c>
      <c r="T348" s="584">
        <v>22.121604139715394</v>
      </c>
      <c r="U348" s="584">
        <v>8.8157894736842106</v>
      </c>
      <c r="V348" s="584">
        <v>30.698287220026348</v>
      </c>
      <c r="W348" s="584">
        <v>35.231788079470199</v>
      </c>
      <c r="X348" s="584">
        <v>24.258064516129032</v>
      </c>
      <c r="Y348" s="669">
        <v>2.112676056338028</v>
      </c>
      <c r="Z348" s="669">
        <v>5.977796754910333</v>
      </c>
      <c r="AA348" s="669">
        <v>38.057742782152232</v>
      </c>
      <c r="AB348" s="669">
        <v>36.328626444159177</v>
      </c>
      <c r="AC348" s="669">
        <v>8.7516087516087513</v>
      </c>
      <c r="AD348" s="669">
        <v>29.283887468030688</v>
      </c>
      <c r="AE348" s="669">
        <v>16.275862068965516</v>
      </c>
      <c r="AF348" s="669">
        <v>39.280774550484097</v>
      </c>
      <c r="AG348" s="669">
        <v>14.917127071823206</v>
      </c>
      <c r="AH348" s="888"/>
      <c r="AI348" s="888"/>
      <c r="AJ348" s="888"/>
      <c r="AK348" s="888"/>
      <c r="AL348" s="888"/>
      <c r="AM348" s="888"/>
      <c r="AN348" s="888"/>
      <c r="AO348" s="888"/>
      <c r="AP348" s="888"/>
      <c r="AQ348" s="888"/>
      <c r="AR348" s="888"/>
      <c r="AS348" s="888"/>
      <c r="AT348" s="888"/>
      <c r="AU348" s="888"/>
      <c r="AV348" s="888"/>
      <c r="AW348" s="888"/>
      <c r="AX348" s="888"/>
      <c r="AY348" s="888"/>
      <c r="AZ348" s="242"/>
      <c r="BA348" s="1138"/>
      <c r="BB348" s="180" t="s">
        <v>48</v>
      </c>
      <c r="BC348" s="686">
        <v>641</v>
      </c>
      <c r="BD348" s="704">
        <v>920</v>
      </c>
      <c r="BE348" s="704">
        <v>434</v>
      </c>
      <c r="BF348" s="704">
        <v>250</v>
      </c>
      <c r="BG348" s="722">
        <v>283</v>
      </c>
      <c r="BH348" s="740">
        <v>595</v>
      </c>
      <c r="BI348" s="704">
        <v>307</v>
      </c>
      <c r="BJ348" s="704">
        <v>164</v>
      </c>
      <c r="BK348" s="704">
        <v>130</v>
      </c>
      <c r="BL348" s="722">
        <v>75</v>
      </c>
      <c r="BM348" s="740">
        <v>358</v>
      </c>
      <c r="BN348" s="704">
        <v>348</v>
      </c>
      <c r="BO348" s="704">
        <v>280</v>
      </c>
      <c r="BP348" s="704">
        <v>183</v>
      </c>
      <c r="BQ348" s="722">
        <v>88</v>
      </c>
      <c r="BR348" s="740">
        <v>35</v>
      </c>
      <c r="BS348" s="704">
        <v>115</v>
      </c>
      <c r="BT348" s="704">
        <v>171</v>
      </c>
      <c r="BU348" s="704">
        <v>67</v>
      </c>
      <c r="BV348" s="704">
        <v>233</v>
      </c>
      <c r="BW348" s="704">
        <v>266</v>
      </c>
      <c r="BX348" s="704">
        <v>188</v>
      </c>
      <c r="BY348" s="758">
        <v>3</v>
      </c>
      <c r="BZ348" s="758">
        <v>70</v>
      </c>
      <c r="CA348" s="758">
        <v>290</v>
      </c>
      <c r="CB348" s="758">
        <v>283</v>
      </c>
      <c r="CC348" s="758">
        <v>68</v>
      </c>
      <c r="CD348" s="758">
        <v>229</v>
      </c>
      <c r="CE348" s="758">
        <v>118</v>
      </c>
      <c r="CF348" s="758">
        <v>284</v>
      </c>
      <c r="CG348" s="758">
        <v>108</v>
      </c>
      <c r="CH348" s="936"/>
      <c r="CI348" s="936"/>
      <c r="CJ348" s="936"/>
      <c r="CK348" s="936"/>
      <c r="CL348" s="936"/>
      <c r="CM348" s="936"/>
      <c r="CN348" s="936"/>
      <c r="CO348" s="936"/>
      <c r="CP348" s="936"/>
      <c r="CQ348" s="936"/>
      <c r="CR348" s="936"/>
      <c r="CS348" s="936"/>
      <c r="CT348" s="936"/>
      <c r="CU348" s="936"/>
      <c r="CV348" s="936"/>
      <c r="CW348" s="936"/>
      <c r="CX348" s="936"/>
      <c r="CY348" s="936"/>
      <c r="CZ348" s="937"/>
    </row>
    <row r="349" s="133" customFormat="true" ht="15" customHeight="true" x14ac:dyDescent="0.2">
      <c r="A349" s="1128" t="s">
        <v>145</v>
      </c>
      <c r="B349" s="161" t="s">
        <v>49</v>
      </c>
      <c r="C349" s="565">
        <v>94.985374007521941</v>
      </c>
      <c r="D349" s="584">
        <v>94.483911408274139</v>
      </c>
      <c r="E349" s="584">
        <v>97.744360902255636</v>
      </c>
      <c r="F349" s="584">
        <v>98.495612202256581</v>
      </c>
      <c r="G349" s="603">
        <v>97.409109903886332</v>
      </c>
      <c r="H349" s="622">
        <v>95.737122557726465</v>
      </c>
      <c r="I349" s="584">
        <v>98.757396449704132</v>
      </c>
      <c r="J349" s="584">
        <v>98.697454114860861</v>
      </c>
      <c r="K349" s="584">
        <v>99.467455621301767</v>
      </c>
      <c r="L349" s="603">
        <v>99.644760213143869</v>
      </c>
      <c r="M349" s="622">
        <v>85.633001422475104</v>
      </c>
      <c r="N349" s="584">
        <v>88.352272727272734</v>
      </c>
      <c r="O349" s="584">
        <v>92.755681818181827</v>
      </c>
      <c r="P349" s="584">
        <v>96.44886363636364</v>
      </c>
      <c r="Q349" s="603">
        <v>97.869318181818173</v>
      </c>
      <c r="R349" s="622">
        <v>96.405648267008985</v>
      </c>
      <c r="S349" s="584">
        <v>98.589743589743591</v>
      </c>
      <c r="T349" s="584">
        <v>97.800776196636491</v>
      </c>
      <c r="U349" s="584">
        <v>98.421052631578945</v>
      </c>
      <c r="V349" s="584">
        <v>91.172595520421609</v>
      </c>
      <c r="W349" s="584">
        <v>96.953642384105962</v>
      </c>
      <c r="X349" s="584">
        <v>92.129032258064512</v>
      </c>
      <c r="Y349" s="669">
        <v>100</v>
      </c>
      <c r="Z349" s="669">
        <v>99.829205807002566</v>
      </c>
      <c r="AA349" s="669">
        <v>93.569553805774277</v>
      </c>
      <c r="AB349" s="669">
        <v>99.229781771501919</v>
      </c>
      <c r="AC349" s="669">
        <v>99.227799227799224</v>
      </c>
      <c r="AD349" s="669">
        <v>96.675191815856778</v>
      </c>
      <c r="AE349" s="669">
        <v>98.34482758620689</v>
      </c>
      <c r="AF349" s="669">
        <v>89.488243430152153</v>
      </c>
      <c r="AG349" s="669">
        <v>98.895027624309392</v>
      </c>
      <c r="AH349" s="888"/>
      <c r="AI349" s="888"/>
      <c r="AJ349" s="888"/>
      <c r="AK349" s="888"/>
      <c r="AL349" s="888"/>
      <c r="AM349" s="888"/>
      <c r="AN349" s="888"/>
      <c r="AO349" s="888"/>
      <c r="AP349" s="888"/>
      <c r="AQ349" s="888"/>
      <c r="AR349" s="888"/>
      <c r="AS349" s="888"/>
      <c r="AT349" s="888"/>
      <c r="AU349" s="888"/>
      <c r="AV349" s="888"/>
      <c r="AW349" s="888"/>
      <c r="AX349" s="888"/>
      <c r="AY349" s="888"/>
      <c r="AZ349" s="242"/>
      <c r="BA349" s="1130" t="s">
        <v>151</v>
      </c>
      <c r="BB349" s="180" t="s">
        <v>49</v>
      </c>
      <c r="BC349" s="686">
        <v>2273</v>
      </c>
      <c r="BD349" s="704">
        <v>2261</v>
      </c>
      <c r="BE349" s="704">
        <v>2340</v>
      </c>
      <c r="BF349" s="704">
        <v>2357</v>
      </c>
      <c r="BG349" s="722">
        <v>2331</v>
      </c>
      <c r="BH349" s="740">
        <v>1617</v>
      </c>
      <c r="BI349" s="704">
        <v>1669</v>
      </c>
      <c r="BJ349" s="704">
        <v>1667</v>
      </c>
      <c r="BK349" s="704">
        <v>1681</v>
      </c>
      <c r="BL349" s="722">
        <v>1683</v>
      </c>
      <c r="BM349" s="740">
        <v>602</v>
      </c>
      <c r="BN349" s="704">
        <v>622</v>
      </c>
      <c r="BO349" s="704">
        <v>653</v>
      </c>
      <c r="BP349" s="704">
        <v>679</v>
      </c>
      <c r="BQ349" s="722">
        <v>689</v>
      </c>
      <c r="BR349" s="740">
        <v>751</v>
      </c>
      <c r="BS349" s="704">
        <v>769</v>
      </c>
      <c r="BT349" s="704">
        <v>756</v>
      </c>
      <c r="BU349" s="704">
        <v>748</v>
      </c>
      <c r="BV349" s="704">
        <v>692</v>
      </c>
      <c r="BW349" s="704">
        <v>732</v>
      </c>
      <c r="BX349" s="704">
        <v>714</v>
      </c>
      <c r="BY349" s="758">
        <v>142</v>
      </c>
      <c r="BZ349" s="758">
        <v>1169</v>
      </c>
      <c r="CA349" s="758">
        <v>713</v>
      </c>
      <c r="CB349" s="758">
        <v>773</v>
      </c>
      <c r="CC349" s="758">
        <v>771</v>
      </c>
      <c r="CD349" s="758">
        <v>756</v>
      </c>
      <c r="CE349" s="758">
        <v>713</v>
      </c>
      <c r="CF349" s="758">
        <v>647</v>
      </c>
      <c r="CG349" s="758">
        <v>716</v>
      </c>
      <c r="CH349" s="936"/>
      <c r="CI349" s="936"/>
      <c r="CJ349" s="936"/>
      <c r="CK349" s="936"/>
      <c r="CL349" s="936"/>
      <c r="CM349" s="936"/>
      <c r="CN349" s="936"/>
      <c r="CO349" s="936"/>
      <c r="CP349" s="936"/>
      <c r="CQ349" s="936"/>
      <c r="CR349" s="936"/>
      <c r="CS349" s="936"/>
      <c r="CT349" s="936"/>
      <c r="CU349" s="936"/>
      <c r="CV349" s="936"/>
      <c r="CW349" s="936"/>
      <c r="CX349" s="936"/>
      <c r="CY349" s="936"/>
      <c r="CZ349" s="937"/>
    </row>
    <row r="350" s="133" customFormat="true" ht="15" customHeight="true" x14ac:dyDescent="0.2">
      <c r="A350" s="1128"/>
      <c r="B350" s="161" t="s">
        <v>48</v>
      </c>
      <c r="C350" s="565">
        <v>5.0146259924780612</v>
      </c>
      <c r="D350" s="584">
        <v>5.5160885917258673</v>
      </c>
      <c r="E350" s="584">
        <v>2.2556390977443606</v>
      </c>
      <c r="F350" s="584">
        <v>1.5043877977434184</v>
      </c>
      <c r="G350" s="603">
        <v>2.5908900961136649</v>
      </c>
      <c r="H350" s="622">
        <v>4.2628774422735347</v>
      </c>
      <c r="I350" s="584">
        <v>1.2426035502958579</v>
      </c>
      <c r="J350" s="584">
        <v>1.3025458851391356</v>
      </c>
      <c r="K350" s="584">
        <v>0.5325443786982248</v>
      </c>
      <c r="L350" s="603">
        <v>0.35523978685612789</v>
      </c>
      <c r="M350" s="622">
        <v>14.366998577524893</v>
      </c>
      <c r="N350" s="584">
        <v>11.647727272727272</v>
      </c>
      <c r="O350" s="584">
        <v>7.2443181818181825</v>
      </c>
      <c r="P350" s="584">
        <v>3.5511363636363638</v>
      </c>
      <c r="Q350" s="603">
        <v>2.1306818181818179</v>
      </c>
      <c r="R350" s="622">
        <v>3.5943517329910142</v>
      </c>
      <c r="S350" s="584">
        <v>1.4102564102564104</v>
      </c>
      <c r="T350" s="584">
        <v>2.1992238033635187</v>
      </c>
      <c r="U350" s="584">
        <v>1.5789473684210527</v>
      </c>
      <c r="V350" s="584">
        <v>8.8274044795783926</v>
      </c>
      <c r="W350" s="584">
        <v>3.0463576158940397</v>
      </c>
      <c r="X350" s="584">
        <v>7.8709677419354831</v>
      </c>
      <c r="Y350" s="669">
        <v>0</v>
      </c>
      <c r="Z350" s="669">
        <v>0.17079419299743809</v>
      </c>
      <c r="AA350" s="669">
        <v>6.4304461942257225</v>
      </c>
      <c r="AB350" s="669">
        <v>0.77021822849807453</v>
      </c>
      <c r="AC350" s="669">
        <v>0.77220077220077221</v>
      </c>
      <c r="AD350" s="669">
        <v>3.3248081841432229</v>
      </c>
      <c r="AE350" s="669">
        <v>1.6551724137931034</v>
      </c>
      <c r="AF350" s="669">
        <v>10.511756569847856</v>
      </c>
      <c r="AG350" s="669">
        <v>1.1049723756906076</v>
      </c>
      <c r="AH350" s="888"/>
      <c r="AI350" s="888"/>
      <c r="AJ350" s="888"/>
      <c r="AK350" s="888"/>
      <c r="AL350" s="888"/>
      <c r="AM350" s="888"/>
      <c r="AN350" s="888"/>
      <c r="AO350" s="888"/>
      <c r="AP350" s="888"/>
      <c r="AQ350" s="888"/>
      <c r="AR350" s="888"/>
      <c r="AS350" s="888"/>
      <c r="AT350" s="888"/>
      <c r="AU350" s="888"/>
      <c r="AV350" s="888"/>
      <c r="AW350" s="888"/>
      <c r="AX350" s="888"/>
      <c r="AY350" s="888"/>
      <c r="AZ350" s="242"/>
      <c r="BA350" s="1138"/>
      <c r="BB350" s="180" t="s">
        <v>48</v>
      </c>
      <c r="BC350" s="686">
        <v>120</v>
      </c>
      <c r="BD350" s="704">
        <v>132</v>
      </c>
      <c r="BE350" s="704">
        <v>54</v>
      </c>
      <c r="BF350" s="704">
        <v>36</v>
      </c>
      <c r="BG350" s="722">
        <v>62</v>
      </c>
      <c r="BH350" s="740">
        <v>72</v>
      </c>
      <c r="BI350" s="704">
        <v>21</v>
      </c>
      <c r="BJ350" s="704">
        <v>22</v>
      </c>
      <c r="BK350" s="704">
        <v>9</v>
      </c>
      <c r="BL350" s="722">
        <v>6</v>
      </c>
      <c r="BM350" s="740">
        <v>101</v>
      </c>
      <c r="BN350" s="704">
        <v>82</v>
      </c>
      <c r="BO350" s="704">
        <v>51</v>
      </c>
      <c r="BP350" s="704">
        <v>25</v>
      </c>
      <c r="BQ350" s="722">
        <v>15</v>
      </c>
      <c r="BR350" s="740">
        <v>28</v>
      </c>
      <c r="BS350" s="704">
        <v>11</v>
      </c>
      <c r="BT350" s="704">
        <v>17</v>
      </c>
      <c r="BU350" s="704">
        <v>12</v>
      </c>
      <c r="BV350" s="704">
        <v>67</v>
      </c>
      <c r="BW350" s="704">
        <v>23</v>
      </c>
      <c r="BX350" s="704">
        <v>61</v>
      </c>
      <c r="BY350" s="758">
        <v>0</v>
      </c>
      <c r="BZ350" s="758">
        <v>2</v>
      </c>
      <c r="CA350" s="758">
        <v>49</v>
      </c>
      <c r="CB350" s="758">
        <v>6</v>
      </c>
      <c r="CC350" s="758">
        <v>6</v>
      </c>
      <c r="CD350" s="758">
        <v>26</v>
      </c>
      <c r="CE350" s="758">
        <v>12</v>
      </c>
      <c r="CF350" s="758">
        <v>76</v>
      </c>
      <c r="CG350" s="758">
        <v>8</v>
      </c>
      <c r="CH350" s="936"/>
      <c r="CI350" s="936"/>
      <c r="CJ350" s="936"/>
      <c r="CK350" s="936"/>
      <c r="CL350" s="936"/>
      <c r="CM350" s="936"/>
      <c r="CN350" s="936"/>
      <c r="CO350" s="936"/>
      <c r="CP350" s="936"/>
      <c r="CQ350" s="936"/>
      <c r="CR350" s="936"/>
      <c r="CS350" s="936"/>
      <c r="CT350" s="936"/>
      <c r="CU350" s="936"/>
      <c r="CV350" s="936"/>
      <c r="CW350" s="936"/>
      <c r="CX350" s="936"/>
      <c r="CY350" s="936"/>
      <c r="CZ350" s="937"/>
    </row>
    <row r="351" s="133" customFormat="true" ht="15" customHeight="true" x14ac:dyDescent="0.2">
      <c r="A351" s="1128" t="s">
        <v>146</v>
      </c>
      <c r="B351" s="161" t="s">
        <v>49</v>
      </c>
      <c r="C351" s="565">
        <v>82.156289176765569</v>
      </c>
      <c r="D351" s="584">
        <v>72.586711241119929</v>
      </c>
      <c r="E351" s="584">
        <v>89.473684210526315</v>
      </c>
      <c r="F351" s="584">
        <v>94.400334308399508</v>
      </c>
      <c r="G351" s="603">
        <v>91.182615963226084</v>
      </c>
      <c r="H351" s="622">
        <v>76.850207223208997</v>
      </c>
      <c r="I351" s="584">
        <v>90.650887573964496</v>
      </c>
      <c r="J351" s="584">
        <v>96.092362344582597</v>
      </c>
      <c r="K351" s="584">
        <v>96.213017751479285</v>
      </c>
      <c r="L351" s="603">
        <v>97.631734754292481</v>
      </c>
      <c r="M351" s="622">
        <v>56.756756756756758</v>
      </c>
      <c r="N351" s="584">
        <v>58.522727272727273</v>
      </c>
      <c r="O351" s="584">
        <v>70.880681818181827</v>
      </c>
      <c r="P351" s="584">
        <v>83.806818181818173</v>
      </c>
      <c r="Q351" s="603">
        <v>93.465909090909093</v>
      </c>
      <c r="R351" s="622">
        <v>97.304236200256739</v>
      </c>
      <c r="S351" s="584">
        <v>92.564102564102569</v>
      </c>
      <c r="T351" s="584">
        <v>84.346701164294956</v>
      </c>
      <c r="U351" s="584">
        <v>96.184210526315795</v>
      </c>
      <c r="V351" s="584">
        <v>74.308300395256921</v>
      </c>
      <c r="W351" s="584">
        <v>69.536423841059602</v>
      </c>
      <c r="X351" s="584">
        <v>82.193548387096769</v>
      </c>
      <c r="Y351" s="669">
        <v>97.887323943661968</v>
      </c>
      <c r="Z351" s="669">
        <v>98.804440649017934</v>
      </c>
      <c r="AA351" s="669">
        <v>66.929133858267718</v>
      </c>
      <c r="AB351" s="669">
        <v>86.264441591784333</v>
      </c>
      <c r="AC351" s="669">
        <v>95.366795366795358</v>
      </c>
      <c r="AD351" s="669">
        <v>88.235294117647058</v>
      </c>
      <c r="AE351" s="669">
        <v>88.689655172413794</v>
      </c>
      <c r="AF351" s="669">
        <v>63.762102351313963</v>
      </c>
      <c r="AG351" s="669">
        <v>94.475138121546962</v>
      </c>
      <c r="AH351" s="888"/>
      <c r="AI351" s="888"/>
      <c r="AJ351" s="888"/>
      <c r="AK351" s="888"/>
      <c r="AL351" s="888"/>
      <c r="AM351" s="888"/>
      <c r="AN351" s="888"/>
      <c r="AO351" s="888"/>
      <c r="AP351" s="888"/>
      <c r="AQ351" s="888"/>
      <c r="AR351" s="888"/>
      <c r="AS351" s="888"/>
      <c r="AT351" s="888"/>
      <c r="AU351" s="888"/>
      <c r="AV351" s="888"/>
      <c r="AW351" s="888"/>
      <c r="AX351" s="888"/>
      <c r="AY351" s="888"/>
      <c r="AZ351" s="242"/>
      <c r="BA351" s="1130" t="s">
        <v>152</v>
      </c>
      <c r="BB351" s="180" t="s">
        <v>49</v>
      </c>
      <c r="BC351" s="686">
        <v>1966</v>
      </c>
      <c r="BD351" s="704">
        <v>1737</v>
      </c>
      <c r="BE351" s="704">
        <v>2142</v>
      </c>
      <c r="BF351" s="704">
        <v>2259</v>
      </c>
      <c r="BG351" s="722">
        <v>2182</v>
      </c>
      <c r="BH351" s="740">
        <v>1298</v>
      </c>
      <c r="BI351" s="704">
        <v>1532</v>
      </c>
      <c r="BJ351" s="704">
        <v>1623</v>
      </c>
      <c r="BK351" s="704">
        <v>1626</v>
      </c>
      <c r="BL351" s="722">
        <v>1649</v>
      </c>
      <c r="BM351" s="740">
        <v>399</v>
      </c>
      <c r="BN351" s="704">
        <v>412</v>
      </c>
      <c r="BO351" s="704">
        <v>499</v>
      </c>
      <c r="BP351" s="704">
        <v>590</v>
      </c>
      <c r="BQ351" s="722">
        <v>658</v>
      </c>
      <c r="BR351" s="740">
        <v>758</v>
      </c>
      <c r="BS351" s="704">
        <v>722</v>
      </c>
      <c r="BT351" s="704">
        <v>652</v>
      </c>
      <c r="BU351" s="704">
        <v>731</v>
      </c>
      <c r="BV351" s="704">
        <v>564</v>
      </c>
      <c r="BW351" s="704">
        <v>525</v>
      </c>
      <c r="BX351" s="704">
        <v>637</v>
      </c>
      <c r="BY351" s="758">
        <v>139</v>
      </c>
      <c r="BZ351" s="758">
        <v>1157</v>
      </c>
      <c r="CA351" s="758">
        <v>510</v>
      </c>
      <c r="CB351" s="758">
        <v>672</v>
      </c>
      <c r="CC351" s="758">
        <v>741</v>
      </c>
      <c r="CD351" s="758">
        <v>690</v>
      </c>
      <c r="CE351" s="758">
        <v>643</v>
      </c>
      <c r="CF351" s="758">
        <v>461</v>
      </c>
      <c r="CG351" s="758">
        <v>684</v>
      </c>
      <c r="CH351" s="936"/>
      <c r="CI351" s="936"/>
      <c r="CJ351" s="936"/>
      <c r="CK351" s="936"/>
      <c r="CL351" s="936"/>
      <c r="CM351" s="936"/>
      <c r="CN351" s="936"/>
      <c r="CO351" s="936"/>
      <c r="CP351" s="936"/>
      <c r="CQ351" s="936"/>
      <c r="CR351" s="936"/>
      <c r="CS351" s="936"/>
      <c r="CT351" s="936"/>
      <c r="CU351" s="936"/>
      <c r="CV351" s="936"/>
      <c r="CW351" s="936"/>
      <c r="CX351" s="936"/>
      <c r="CY351" s="936"/>
      <c r="CZ351" s="937"/>
    </row>
    <row r="352" s="133" customFormat="true" ht="15" customHeight="true" x14ac:dyDescent="0.2">
      <c r="A352" s="1128"/>
      <c r="B352" s="161" t="s">
        <v>48</v>
      </c>
      <c r="C352" s="565">
        <v>17.843710823234435</v>
      </c>
      <c r="D352" s="584">
        <v>27.413288758880068</v>
      </c>
      <c r="E352" s="584">
        <v>10.526315789473683</v>
      </c>
      <c r="F352" s="584">
        <v>5.5996656916005012</v>
      </c>
      <c r="G352" s="603">
        <v>8.8173840367739249</v>
      </c>
      <c r="H352" s="622">
        <v>23.149792776790999</v>
      </c>
      <c r="I352" s="584">
        <v>9.3491124260355019</v>
      </c>
      <c r="J352" s="584">
        <v>3.9076376554174073</v>
      </c>
      <c r="K352" s="584">
        <v>3.7869822485207103</v>
      </c>
      <c r="L352" s="603">
        <v>2.3682652457075193</v>
      </c>
      <c r="M352" s="622">
        <v>43.243243243243242</v>
      </c>
      <c r="N352" s="584">
        <v>41.477272727272727</v>
      </c>
      <c r="O352" s="584">
        <v>29.119318181818183</v>
      </c>
      <c r="P352" s="584">
        <v>16.193181818181817</v>
      </c>
      <c r="Q352" s="603">
        <v>6.5340909090909092</v>
      </c>
      <c r="R352" s="622">
        <v>2.6957637997432604</v>
      </c>
      <c r="S352" s="584">
        <v>7.4358974358974361</v>
      </c>
      <c r="T352" s="584">
        <v>15.653298835705046</v>
      </c>
      <c r="U352" s="584">
        <v>3.8157894736842106</v>
      </c>
      <c r="V352" s="584">
        <v>25.691699604743086</v>
      </c>
      <c r="W352" s="584">
        <v>30.463576158940398</v>
      </c>
      <c r="X352" s="584">
        <v>17.806451612903228</v>
      </c>
      <c r="Y352" s="669">
        <v>2.112676056338028</v>
      </c>
      <c r="Z352" s="669">
        <v>1.1955593509820666</v>
      </c>
      <c r="AA352" s="669">
        <v>33.070866141732289</v>
      </c>
      <c r="AB352" s="669">
        <v>13.735558408215661</v>
      </c>
      <c r="AC352" s="669">
        <v>4.6332046332046328</v>
      </c>
      <c r="AD352" s="669">
        <v>11.76470588235294</v>
      </c>
      <c r="AE352" s="669">
        <v>11.310344827586206</v>
      </c>
      <c r="AF352" s="669">
        <v>36.23789764868603</v>
      </c>
      <c r="AG352" s="669">
        <v>5.5248618784530388</v>
      </c>
      <c r="AH352" s="888"/>
      <c r="AI352" s="888"/>
      <c r="AJ352" s="888"/>
      <c r="AK352" s="888"/>
      <c r="AL352" s="888"/>
      <c r="AM352" s="888"/>
      <c r="AN352" s="888"/>
      <c r="AO352" s="888"/>
      <c r="AP352" s="888"/>
      <c r="AQ352" s="888"/>
      <c r="AR352" s="888"/>
      <c r="AS352" s="888"/>
      <c r="AT352" s="888"/>
      <c r="AU352" s="888"/>
      <c r="AV352" s="888"/>
      <c r="AW352" s="888"/>
      <c r="AX352" s="888"/>
      <c r="AY352" s="888"/>
      <c r="AZ352" s="242"/>
      <c r="BA352" s="1138"/>
      <c r="BB352" s="180" t="s">
        <v>48</v>
      </c>
      <c r="BC352" s="686">
        <v>427</v>
      </c>
      <c r="BD352" s="704">
        <v>656</v>
      </c>
      <c r="BE352" s="704">
        <v>252</v>
      </c>
      <c r="BF352" s="704">
        <v>134</v>
      </c>
      <c r="BG352" s="722">
        <v>211</v>
      </c>
      <c r="BH352" s="740">
        <v>391</v>
      </c>
      <c r="BI352" s="704">
        <v>158</v>
      </c>
      <c r="BJ352" s="704">
        <v>66</v>
      </c>
      <c r="BK352" s="704">
        <v>64</v>
      </c>
      <c r="BL352" s="722">
        <v>40</v>
      </c>
      <c r="BM352" s="740">
        <v>304</v>
      </c>
      <c r="BN352" s="704">
        <v>292</v>
      </c>
      <c r="BO352" s="704">
        <v>205</v>
      </c>
      <c r="BP352" s="704">
        <v>114</v>
      </c>
      <c r="BQ352" s="722">
        <v>46</v>
      </c>
      <c r="BR352" s="740">
        <v>21</v>
      </c>
      <c r="BS352" s="704">
        <v>58</v>
      </c>
      <c r="BT352" s="704">
        <v>121</v>
      </c>
      <c r="BU352" s="704">
        <v>29</v>
      </c>
      <c r="BV352" s="704">
        <v>195</v>
      </c>
      <c r="BW352" s="704">
        <v>230</v>
      </c>
      <c r="BX352" s="704">
        <v>138</v>
      </c>
      <c r="BY352" s="758">
        <v>3</v>
      </c>
      <c r="BZ352" s="758">
        <v>14</v>
      </c>
      <c r="CA352" s="758">
        <v>252</v>
      </c>
      <c r="CB352" s="758">
        <v>107</v>
      </c>
      <c r="CC352" s="758">
        <v>36</v>
      </c>
      <c r="CD352" s="758">
        <v>92</v>
      </c>
      <c r="CE352" s="758">
        <v>82</v>
      </c>
      <c r="CF352" s="758">
        <v>262</v>
      </c>
      <c r="CG352" s="758">
        <v>40</v>
      </c>
      <c r="CH352" s="936"/>
      <c r="CI352" s="936"/>
      <c r="CJ352" s="936"/>
      <c r="CK352" s="936"/>
      <c r="CL352" s="936"/>
      <c r="CM352" s="936"/>
      <c r="CN352" s="936"/>
      <c r="CO352" s="936"/>
      <c r="CP352" s="936"/>
      <c r="CQ352" s="936"/>
      <c r="CR352" s="936"/>
      <c r="CS352" s="936"/>
      <c r="CT352" s="936"/>
      <c r="CU352" s="936"/>
      <c r="CV352" s="936"/>
      <c r="CW352" s="936"/>
      <c r="CX352" s="936"/>
      <c r="CY352" s="936"/>
      <c r="CZ352" s="937"/>
    </row>
    <row r="353" s="133" customFormat="true" ht="15" customHeight="true" x14ac:dyDescent="0.2">
      <c r="A353" s="1128" t="s">
        <v>136</v>
      </c>
      <c r="B353" s="161" t="s">
        <v>49</v>
      </c>
      <c r="C353" s="565">
        <v>86.209778520685333</v>
      </c>
      <c r="D353" s="584">
        <v>81.738403677392384</v>
      </c>
      <c r="E353" s="584">
        <v>90.100250626566407</v>
      </c>
      <c r="F353" s="584">
        <v>94.358545758462185</v>
      </c>
      <c r="G353" s="603">
        <v>94.56748850814877</v>
      </c>
      <c r="H353" s="622">
        <v>81.764357608052109</v>
      </c>
      <c r="I353" s="584">
        <v>89.349112426035504</v>
      </c>
      <c r="J353" s="584">
        <v>93.664890467732391</v>
      </c>
      <c r="K353" s="584">
        <v>95.739644970414204</v>
      </c>
      <c r="L353" s="603">
        <v>97.690941385435167</v>
      </c>
      <c r="M353" s="622">
        <v>79.089615931721198</v>
      </c>
      <c r="N353" s="584">
        <v>80.82386363636364</v>
      </c>
      <c r="O353" s="584">
        <v>81.534090909090907</v>
      </c>
      <c r="P353" s="584">
        <v>85.369318181818173</v>
      </c>
      <c r="Q353" s="603">
        <v>93.181818181818173</v>
      </c>
      <c r="R353" s="622">
        <v>97.560975609756099</v>
      </c>
      <c r="S353" s="584">
        <v>91.794871794871796</v>
      </c>
      <c r="T353" s="584">
        <v>89.780077619663643</v>
      </c>
      <c r="U353" s="584">
        <v>94.078947368421055</v>
      </c>
      <c r="V353" s="584">
        <v>87.747035573122531</v>
      </c>
      <c r="W353" s="584">
        <v>89.139072847682115</v>
      </c>
      <c r="X353" s="584">
        <v>91.612903225806448</v>
      </c>
      <c r="Y353" s="669">
        <v>100</v>
      </c>
      <c r="Z353" s="669">
        <v>94.790777113578145</v>
      </c>
      <c r="AA353" s="669">
        <v>90.026246719160113</v>
      </c>
      <c r="AB353" s="669">
        <v>71.50192554557124</v>
      </c>
      <c r="AC353" s="669">
        <v>94.851994851994846</v>
      </c>
      <c r="AD353" s="669">
        <v>74.808184143222505</v>
      </c>
      <c r="AE353" s="669">
        <v>93.517241379310349</v>
      </c>
      <c r="AF353" s="669">
        <v>85.615491009681875</v>
      </c>
      <c r="AG353" s="669">
        <v>89.640883977900558</v>
      </c>
      <c r="AH353" s="888"/>
      <c r="AI353" s="888"/>
      <c r="AJ353" s="888"/>
      <c r="AK353" s="888"/>
      <c r="AL353" s="888"/>
      <c r="AM353" s="888"/>
      <c r="AN353" s="888"/>
      <c r="AO353" s="888"/>
      <c r="AP353" s="888"/>
      <c r="AQ353" s="888"/>
      <c r="AR353" s="888"/>
      <c r="AS353" s="888"/>
      <c r="AT353" s="888"/>
      <c r="AU353" s="888"/>
      <c r="AV353" s="888"/>
      <c r="AW353" s="888"/>
      <c r="AX353" s="888"/>
      <c r="AY353" s="888"/>
      <c r="AZ353" s="242"/>
      <c r="BA353" s="1130" t="s">
        <v>141</v>
      </c>
      <c r="BB353" s="180" t="s">
        <v>49</v>
      </c>
      <c r="BC353" s="686">
        <v>2063</v>
      </c>
      <c r="BD353" s="704">
        <v>1956</v>
      </c>
      <c r="BE353" s="704">
        <v>2157</v>
      </c>
      <c r="BF353" s="704">
        <v>2258</v>
      </c>
      <c r="BG353" s="722">
        <v>2263</v>
      </c>
      <c r="BH353" s="740">
        <v>1381</v>
      </c>
      <c r="BI353" s="704">
        <v>1510</v>
      </c>
      <c r="BJ353" s="704">
        <v>1582</v>
      </c>
      <c r="BK353" s="704">
        <v>1618</v>
      </c>
      <c r="BL353" s="722">
        <v>1650</v>
      </c>
      <c r="BM353" s="740">
        <v>556</v>
      </c>
      <c r="BN353" s="704">
        <v>569</v>
      </c>
      <c r="BO353" s="704">
        <v>574</v>
      </c>
      <c r="BP353" s="704">
        <v>601</v>
      </c>
      <c r="BQ353" s="722">
        <v>656</v>
      </c>
      <c r="BR353" s="740">
        <v>760</v>
      </c>
      <c r="BS353" s="704">
        <v>716</v>
      </c>
      <c r="BT353" s="704">
        <v>694</v>
      </c>
      <c r="BU353" s="704">
        <v>715</v>
      </c>
      <c r="BV353" s="704">
        <v>666</v>
      </c>
      <c r="BW353" s="704">
        <v>673</v>
      </c>
      <c r="BX353" s="704">
        <v>710</v>
      </c>
      <c r="BY353" s="758">
        <v>142</v>
      </c>
      <c r="BZ353" s="758">
        <v>1110</v>
      </c>
      <c r="CA353" s="758">
        <v>686</v>
      </c>
      <c r="CB353" s="758">
        <v>557</v>
      </c>
      <c r="CC353" s="758">
        <v>737</v>
      </c>
      <c r="CD353" s="758">
        <v>585</v>
      </c>
      <c r="CE353" s="758">
        <v>678</v>
      </c>
      <c r="CF353" s="758">
        <v>619</v>
      </c>
      <c r="CG353" s="758">
        <v>649</v>
      </c>
      <c r="CH353" s="936"/>
      <c r="CI353" s="936"/>
      <c r="CJ353" s="936"/>
      <c r="CK353" s="936"/>
      <c r="CL353" s="936"/>
      <c r="CM353" s="936"/>
      <c r="CN353" s="936"/>
      <c r="CO353" s="936"/>
      <c r="CP353" s="936"/>
      <c r="CQ353" s="936"/>
      <c r="CR353" s="936"/>
      <c r="CS353" s="936"/>
      <c r="CT353" s="936"/>
      <c r="CU353" s="936"/>
      <c r="CV353" s="936"/>
      <c r="CW353" s="936"/>
      <c r="CX353" s="936"/>
      <c r="CY353" s="936"/>
      <c r="CZ353" s="937"/>
    </row>
    <row r="354" s="133" customFormat="true" ht="15" customHeight="true" x14ac:dyDescent="0.2">
      <c r="A354" s="1129"/>
      <c r="B354" s="162" t="s">
        <v>48</v>
      </c>
      <c r="C354" s="566">
        <v>13.790221479314669</v>
      </c>
      <c r="D354" s="585">
        <v>18.261596322607605</v>
      </c>
      <c r="E354" s="585">
        <v>9.8997493734335826</v>
      </c>
      <c r="F354" s="585">
        <v>5.6414542415378186</v>
      </c>
      <c r="G354" s="604">
        <v>5.4325114918512334</v>
      </c>
      <c r="H354" s="623">
        <v>18.235642391947898</v>
      </c>
      <c r="I354" s="585">
        <v>10.650887573964498</v>
      </c>
      <c r="J354" s="585">
        <v>6.335109532267615</v>
      </c>
      <c r="K354" s="585">
        <v>4.2603550295857984</v>
      </c>
      <c r="L354" s="604">
        <v>2.3090586145648313</v>
      </c>
      <c r="M354" s="623">
        <v>20.910384068278805</v>
      </c>
      <c r="N354" s="585">
        <v>19.176136363636363</v>
      </c>
      <c r="O354" s="585">
        <v>18.46590909090909</v>
      </c>
      <c r="P354" s="585">
        <v>14.630681818181818</v>
      </c>
      <c r="Q354" s="604">
        <v>6.8181818181818175</v>
      </c>
      <c r="R354" s="623">
        <v>2.4390243902439024</v>
      </c>
      <c r="S354" s="585">
        <v>8.2051282051282044</v>
      </c>
      <c r="T354" s="585">
        <v>10.219922380336351</v>
      </c>
      <c r="U354" s="585">
        <v>5.9210526315789469</v>
      </c>
      <c r="V354" s="585">
        <v>12.252964426877471</v>
      </c>
      <c r="W354" s="585">
        <v>10.860927152317881</v>
      </c>
      <c r="X354" s="585">
        <v>8.3870967741935498</v>
      </c>
      <c r="Y354" s="670">
        <v>0</v>
      </c>
      <c r="Z354" s="670">
        <v>5.2092228864218617</v>
      </c>
      <c r="AA354" s="670">
        <v>9.9737532808398957</v>
      </c>
      <c r="AB354" s="670">
        <v>28.498074454428757</v>
      </c>
      <c r="AC354" s="670">
        <v>5.1480051480051481</v>
      </c>
      <c r="AD354" s="670">
        <v>25.191815856777495</v>
      </c>
      <c r="AE354" s="670">
        <v>6.4827586206896548</v>
      </c>
      <c r="AF354" s="670">
        <v>14.384508990318118</v>
      </c>
      <c r="AG354" s="670">
        <v>10.359116022099448</v>
      </c>
      <c r="AH354" s="889"/>
      <c r="AI354" s="889"/>
      <c r="AJ354" s="889"/>
      <c r="AK354" s="889"/>
      <c r="AL354" s="889"/>
      <c r="AM354" s="889"/>
      <c r="AN354" s="889"/>
      <c r="AO354" s="889"/>
      <c r="AP354" s="889"/>
      <c r="AQ354" s="889"/>
      <c r="AR354" s="889"/>
      <c r="AS354" s="889"/>
      <c r="AT354" s="889"/>
      <c r="AU354" s="889"/>
      <c r="AV354" s="889"/>
      <c r="AW354" s="889"/>
      <c r="AX354" s="889"/>
      <c r="AY354" s="889"/>
      <c r="AZ354" s="242"/>
      <c r="BA354" s="1131"/>
      <c r="BB354" s="181" t="s">
        <v>48</v>
      </c>
      <c r="BC354" s="687">
        <v>330</v>
      </c>
      <c r="BD354" s="705">
        <v>437</v>
      </c>
      <c r="BE354" s="705">
        <v>237</v>
      </c>
      <c r="BF354" s="705">
        <v>135</v>
      </c>
      <c r="BG354" s="723">
        <v>130</v>
      </c>
      <c r="BH354" s="741">
        <v>308</v>
      </c>
      <c r="BI354" s="705">
        <v>180</v>
      </c>
      <c r="BJ354" s="705">
        <v>107</v>
      </c>
      <c r="BK354" s="705">
        <v>72</v>
      </c>
      <c r="BL354" s="723">
        <v>39</v>
      </c>
      <c r="BM354" s="741">
        <v>147</v>
      </c>
      <c r="BN354" s="705">
        <v>135</v>
      </c>
      <c r="BO354" s="705">
        <v>130</v>
      </c>
      <c r="BP354" s="705">
        <v>103</v>
      </c>
      <c r="BQ354" s="723">
        <v>48</v>
      </c>
      <c r="BR354" s="741">
        <v>19</v>
      </c>
      <c r="BS354" s="705">
        <v>64</v>
      </c>
      <c r="BT354" s="705">
        <v>79</v>
      </c>
      <c r="BU354" s="705">
        <v>45</v>
      </c>
      <c r="BV354" s="705">
        <v>93</v>
      </c>
      <c r="BW354" s="705">
        <v>82</v>
      </c>
      <c r="BX354" s="705">
        <v>65</v>
      </c>
      <c r="BY354" s="759">
        <v>0</v>
      </c>
      <c r="BZ354" s="759">
        <v>61</v>
      </c>
      <c r="CA354" s="759">
        <v>76</v>
      </c>
      <c r="CB354" s="759">
        <v>222</v>
      </c>
      <c r="CC354" s="759">
        <v>40</v>
      </c>
      <c r="CD354" s="759">
        <v>197</v>
      </c>
      <c r="CE354" s="759">
        <v>47</v>
      </c>
      <c r="CF354" s="759">
        <v>104</v>
      </c>
      <c r="CG354" s="759">
        <v>75</v>
      </c>
      <c r="CH354" s="938"/>
      <c r="CI354" s="938"/>
      <c r="CJ354" s="938"/>
      <c r="CK354" s="938"/>
      <c r="CL354" s="938"/>
      <c r="CM354" s="938"/>
      <c r="CN354" s="938"/>
      <c r="CO354" s="938"/>
      <c r="CP354" s="938"/>
      <c r="CQ354" s="938"/>
      <c r="CR354" s="938"/>
      <c r="CS354" s="938"/>
      <c r="CT354" s="938"/>
      <c r="CU354" s="938"/>
      <c r="CV354" s="938"/>
      <c r="CW354" s="938"/>
      <c r="CX354" s="938"/>
      <c r="CY354" s="938"/>
      <c r="CZ354" s="939"/>
    </row>
    <row r="355" s="274" customFormat="true" ht="15" customHeight="true" x14ac:dyDescent="0.2">
      <c r="A355" s="138"/>
      <c r="B355" s="138"/>
      <c r="C355" s="138"/>
      <c r="D355" s="138"/>
      <c r="E355" s="138"/>
      <c r="F355" s="138"/>
      <c r="G355" s="138"/>
      <c r="Z355" s="243"/>
      <c r="AA355" s="243"/>
      <c r="AB355" s="243"/>
      <c r="AC355" s="243"/>
      <c r="AD355" s="243"/>
      <c r="AE355" s="243"/>
      <c r="AF355" s="243"/>
      <c r="AG355" s="243"/>
      <c r="AH355" s="243"/>
      <c r="AI355" s="243"/>
      <c r="AJ355" s="243"/>
      <c r="AK355" s="243"/>
      <c r="AL355" s="243"/>
      <c r="AM355" s="243"/>
      <c r="AN355" s="243"/>
      <c r="AO355" s="243"/>
      <c r="AP355" s="243"/>
      <c r="AQ355" s="243"/>
      <c r="AR355" s="243"/>
      <c r="AS355" s="243"/>
      <c r="AT355" s="243"/>
      <c r="AU355" s="243"/>
      <c r="AV355" s="243"/>
      <c r="AW355" s="243"/>
      <c r="AX355" s="243"/>
      <c r="AY355" s="243"/>
      <c r="AZ355" s="243"/>
      <c r="BB355" s="138"/>
      <c r="BC355" s="451"/>
      <c r="BD355" s="451"/>
      <c r="BE355" s="451"/>
      <c r="BF355" s="451"/>
      <c r="BG355" s="451"/>
      <c r="BH355" s="451"/>
      <c r="BI355" s="451"/>
      <c r="BJ355" s="451"/>
      <c r="BK355" s="451"/>
      <c r="BL355" s="451"/>
      <c r="BM355" s="451"/>
      <c r="BN355" s="451"/>
      <c r="BO355" s="451"/>
      <c r="BP355" s="451"/>
      <c r="BQ355" s="451"/>
      <c r="BR355" s="451"/>
      <c r="BS355" s="451"/>
      <c r="BT355" s="451"/>
      <c r="BU355" s="451"/>
      <c r="BV355" s="451"/>
      <c r="BW355" s="451"/>
      <c r="BX355" s="451"/>
      <c r="BY355" s="451"/>
      <c r="BZ355" s="452"/>
      <c r="CA355" s="452"/>
      <c r="CB355" s="452"/>
      <c r="CC355" s="452"/>
      <c r="CD355" s="452"/>
      <c r="CE355" s="452"/>
      <c r="CF355" s="452"/>
      <c r="CG355" s="452"/>
      <c r="CH355" s="452"/>
      <c r="CI355" s="452"/>
      <c r="CJ355" s="452"/>
      <c r="CK355" s="452"/>
      <c r="CL355" s="452"/>
      <c r="CM355" s="452"/>
      <c r="CN355" s="452"/>
      <c r="CO355" s="452"/>
      <c r="CP355" s="452"/>
      <c r="CQ355" s="452"/>
      <c r="CR355" s="452"/>
      <c r="CS355" s="452"/>
      <c r="CT355" s="452"/>
      <c r="CU355" s="452"/>
      <c r="CV355" s="452"/>
      <c r="CW355" s="452"/>
      <c r="CX355" s="452"/>
      <c r="CY355" s="452"/>
      <c r="CZ355" s="452"/>
    </row>
    <row r="356" s="274" customFormat="true" ht="15" customHeight="true" x14ac:dyDescent="0.2">
      <c r="A356" s="138"/>
      <c r="B356" s="138"/>
      <c r="C356" s="138"/>
      <c r="D356" s="138"/>
      <c r="E356" s="138"/>
      <c r="F356" s="138"/>
      <c r="G356" s="138"/>
      <c r="Z356" s="243"/>
      <c r="AA356" s="243"/>
      <c r="AB356" s="243"/>
      <c r="AC356" s="243"/>
      <c r="AD356" s="243"/>
      <c r="AE356" s="243"/>
      <c r="AF356" s="243"/>
      <c r="AG356" s="243"/>
      <c r="AH356" s="243"/>
      <c r="AI356" s="243"/>
      <c r="AJ356" s="243"/>
      <c r="AK356" s="243"/>
      <c r="AL356" s="243"/>
      <c r="AM356" s="243"/>
      <c r="AN356" s="243"/>
      <c r="AO356" s="243"/>
      <c r="AP356" s="243"/>
      <c r="AQ356" s="243"/>
      <c r="AR356" s="243"/>
      <c r="AS356" s="243"/>
      <c r="AT356" s="243"/>
      <c r="AU356" s="243"/>
      <c r="AV356" s="243"/>
      <c r="AW356" s="243"/>
      <c r="AX356" s="243"/>
      <c r="AY356" s="243"/>
      <c r="AZ356" s="243"/>
      <c r="BB356" s="138"/>
      <c r="BZ356" s="243"/>
      <c r="CA356" s="243"/>
      <c r="CB356" s="243"/>
      <c r="CC356" s="243"/>
      <c r="CD356" s="243"/>
      <c r="CE356" s="243"/>
      <c r="CF356" s="243"/>
      <c r="CG356" s="243"/>
      <c r="CH356" s="243"/>
      <c r="CI356" s="243"/>
      <c r="CJ356" s="243"/>
      <c r="CK356" s="243"/>
      <c r="CL356" s="243"/>
      <c r="CM356" s="243"/>
      <c r="CN356" s="243"/>
      <c r="CO356" s="243"/>
      <c r="CP356" s="243"/>
      <c r="CQ356" s="243"/>
      <c r="CR356" s="243"/>
      <c r="CS356" s="243"/>
      <c r="CT356" s="243"/>
      <c r="CU356" s="243"/>
      <c r="CV356" s="243"/>
      <c r="CW356" s="243"/>
      <c r="CX356" s="243"/>
      <c r="CY356" s="243"/>
      <c r="CZ356" s="243"/>
    </row>
    <row r="357" s="274" customFormat="true" ht="15" customHeight="true" x14ac:dyDescent="0.2">
      <c r="A357" s="138"/>
      <c r="B357" s="138"/>
      <c r="C357" s="138"/>
      <c r="D357" s="138"/>
      <c r="E357" s="138"/>
      <c r="F357" s="138"/>
      <c r="G357" s="138"/>
      <c r="Z357" s="243"/>
      <c r="AA357" s="243"/>
      <c r="AB357" s="243"/>
      <c r="AC357" s="243"/>
      <c r="AD357" s="243"/>
      <c r="AE357" s="243"/>
      <c r="AF357" s="243"/>
      <c r="AG357" s="243"/>
      <c r="AH357" s="243"/>
      <c r="AI357" s="243"/>
      <c r="AJ357" s="243"/>
      <c r="AK357" s="243"/>
      <c r="AL357" s="243"/>
      <c r="AM357" s="243"/>
      <c r="AN357" s="243"/>
      <c r="AO357" s="243"/>
      <c r="AP357" s="243"/>
      <c r="AQ357" s="243"/>
      <c r="AR357" s="243"/>
      <c r="AS357" s="243"/>
      <c r="AT357" s="243"/>
      <c r="AU357" s="243"/>
      <c r="AV357" s="243"/>
      <c r="AW357" s="243"/>
      <c r="AX357" s="243"/>
      <c r="AY357" s="243"/>
      <c r="AZ357" s="243"/>
      <c r="BB357" s="138"/>
      <c r="BZ357" s="243"/>
      <c r="CA357" s="243"/>
      <c r="CB357" s="243"/>
      <c r="CC357" s="243"/>
      <c r="CD357" s="243"/>
      <c r="CE357" s="243"/>
      <c r="CF357" s="243"/>
      <c r="CG357" s="243"/>
      <c r="CH357" s="243"/>
      <c r="CI357" s="243"/>
      <c r="CJ357" s="243"/>
      <c r="CK357" s="243"/>
      <c r="CL357" s="243"/>
      <c r="CM357" s="243"/>
      <c r="CN357" s="243"/>
      <c r="CO357" s="243"/>
      <c r="CP357" s="243"/>
      <c r="CQ357" s="243"/>
      <c r="CR357" s="243"/>
      <c r="CS357" s="243"/>
      <c r="CT357" s="243"/>
      <c r="CU357" s="243"/>
      <c r="CV357" s="243"/>
      <c r="CW357" s="243"/>
      <c r="CX357" s="243"/>
      <c r="CY357" s="243"/>
      <c r="CZ357" s="243"/>
    </row>
    <row r="358" s="274" customFormat="true" ht="15" customHeight="true" x14ac:dyDescent="0.2">
      <c r="A358" s="138"/>
      <c r="B358" s="138"/>
      <c r="C358" s="138"/>
      <c r="D358" s="138"/>
      <c r="E358" s="138"/>
      <c r="F358" s="138"/>
      <c r="G358" s="138"/>
      <c r="Z358" s="243"/>
      <c r="AA358" s="243"/>
      <c r="AB358" s="243"/>
      <c r="AC358" s="243"/>
      <c r="AD358" s="243"/>
      <c r="AE358" s="243"/>
      <c r="AF358" s="243"/>
      <c r="AG358" s="243"/>
      <c r="AH358" s="243"/>
      <c r="AI358" s="243"/>
      <c r="AJ358" s="243"/>
      <c r="AK358" s="243"/>
      <c r="AL358" s="243"/>
      <c r="AM358" s="243"/>
      <c r="AN358" s="243"/>
      <c r="AO358" s="243"/>
      <c r="AP358" s="243"/>
      <c r="AQ358" s="243"/>
      <c r="AR358" s="243"/>
      <c r="AS358" s="243"/>
      <c r="AT358" s="243"/>
      <c r="AU358" s="243"/>
      <c r="AV358" s="243"/>
      <c r="AW358" s="243"/>
      <c r="AX358" s="243"/>
      <c r="AY358" s="243"/>
      <c r="AZ358" s="243"/>
      <c r="BB358" s="138"/>
      <c r="BZ358" s="243"/>
      <c r="CA358" s="243"/>
      <c r="CB358" s="243"/>
      <c r="CC358" s="243"/>
      <c r="CD358" s="243"/>
      <c r="CE358" s="243"/>
      <c r="CF358" s="243"/>
      <c r="CG358" s="243"/>
      <c r="CH358" s="243"/>
      <c r="CI358" s="243"/>
      <c r="CJ358" s="243"/>
      <c r="CK358" s="243"/>
      <c r="CL358" s="243"/>
      <c r="CM358" s="243"/>
      <c r="CN358" s="243"/>
      <c r="CO358" s="243"/>
      <c r="CP358" s="243"/>
      <c r="CQ358" s="243"/>
      <c r="CR358" s="243"/>
      <c r="CS358" s="243"/>
      <c r="CT358" s="243"/>
      <c r="CU358" s="243"/>
      <c r="CV358" s="243"/>
      <c r="CW358" s="243"/>
      <c r="CX358" s="243"/>
      <c r="CY358" s="243"/>
      <c r="CZ358" s="243"/>
    </row>
    <row r="359" s="274" customFormat="true" ht="15" customHeight="true" x14ac:dyDescent="0.2">
      <c r="A359" s="138"/>
      <c r="B359" s="138"/>
      <c r="C359" s="138"/>
      <c r="D359" s="138"/>
      <c r="E359" s="138"/>
      <c r="F359" s="138"/>
      <c r="G359" s="138"/>
      <c r="Z359" s="243"/>
      <c r="AA359" s="243"/>
      <c r="AB359" s="243"/>
      <c r="AC359" s="243"/>
      <c r="AD359" s="243"/>
      <c r="AE359" s="243"/>
      <c r="AF359" s="243"/>
      <c r="AG359" s="243"/>
      <c r="AH359" s="243"/>
      <c r="AI359" s="243"/>
      <c r="AJ359" s="243"/>
      <c r="AK359" s="243"/>
      <c r="AL359" s="243"/>
      <c r="AM359" s="243"/>
      <c r="AN359" s="243"/>
      <c r="AO359" s="243"/>
      <c r="AP359" s="243"/>
      <c r="AQ359" s="243"/>
      <c r="AR359" s="243"/>
      <c r="AS359" s="243"/>
      <c r="AT359" s="243"/>
      <c r="AU359" s="243"/>
      <c r="AV359" s="243"/>
      <c r="AW359" s="243"/>
      <c r="AX359" s="243"/>
      <c r="AY359" s="243"/>
      <c r="AZ359" s="243"/>
      <c r="BB359" s="138"/>
      <c r="BZ359" s="243"/>
      <c r="CA359" s="243"/>
      <c r="CB359" s="243"/>
      <c r="CC359" s="243"/>
      <c r="CD359" s="243"/>
      <c r="CE359" s="243"/>
      <c r="CF359" s="243"/>
      <c r="CG359" s="243"/>
      <c r="CH359" s="243"/>
      <c r="CI359" s="243"/>
      <c r="CJ359" s="243"/>
      <c r="CK359" s="243"/>
      <c r="CL359" s="243"/>
      <c r="CM359" s="243"/>
      <c r="CN359" s="243"/>
      <c r="CO359" s="243"/>
      <c r="CP359" s="243"/>
      <c r="CQ359" s="243"/>
      <c r="CR359" s="243"/>
      <c r="CS359" s="243"/>
      <c r="CT359" s="243"/>
      <c r="CU359" s="243"/>
      <c r="CV359" s="243"/>
      <c r="CW359" s="243"/>
      <c r="CX359" s="243"/>
      <c r="CY359" s="243"/>
      <c r="CZ359" s="243"/>
    </row>
    <row r="360" s="274" customFormat="true" ht="15" customHeight="true" x14ac:dyDescent="0.2">
      <c r="A360" s="138"/>
      <c r="B360" s="138"/>
      <c r="C360" s="138"/>
      <c r="D360" s="138"/>
      <c r="E360" s="138"/>
      <c r="F360" s="138"/>
      <c r="G360" s="138"/>
      <c r="Z360" s="243"/>
      <c r="AA360" s="243"/>
      <c r="AB360" s="243"/>
      <c r="AC360" s="243"/>
      <c r="AD360" s="243"/>
      <c r="AE360" s="243"/>
      <c r="AF360" s="243"/>
      <c r="AG360" s="243"/>
      <c r="AH360" s="243"/>
      <c r="AI360" s="243"/>
      <c r="AJ360" s="243"/>
      <c r="AK360" s="243"/>
      <c r="AL360" s="243"/>
      <c r="AM360" s="243"/>
      <c r="AN360" s="243"/>
      <c r="AO360" s="243"/>
      <c r="AP360" s="243"/>
      <c r="AQ360" s="243"/>
      <c r="AR360" s="243"/>
      <c r="AS360" s="243"/>
      <c r="AT360" s="243"/>
      <c r="AU360" s="243"/>
      <c r="AV360" s="243"/>
      <c r="AW360" s="243"/>
      <c r="AX360" s="243"/>
      <c r="AY360" s="243"/>
      <c r="AZ360" s="243"/>
      <c r="BB360" s="138"/>
      <c r="BZ360" s="243"/>
      <c r="CA360" s="243"/>
      <c r="CB360" s="243"/>
      <c r="CC360" s="243"/>
      <c r="CD360" s="243"/>
      <c r="CE360" s="243"/>
      <c r="CF360" s="243"/>
      <c r="CG360" s="243"/>
      <c r="CH360" s="243"/>
      <c r="CI360" s="243"/>
      <c r="CJ360" s="243"/>
      <c r="CK360" s="243"/>
      <c r="CL360" s="243"/>
      <c r="CM360" s="243"/>
      <c r="CN360" s="243"/>
      <c r="CO360" s="243"/>
      <c r="CP360" s="243"/>
      <c r="CQ360" s="243"/>
      <c r="CR360" s="243"/>
      <c r="CS360" s="243"/>
      <c r="CT360" s="243"/>
      <c r="CU360" s="243"/>
      <c r="CV360" s="243"/>
      <c r="CW360" s="243"/>
      <c r="CX360" s="243"/>
      <c r="CY360" s="243"/>
      <c r="CZ360" s="243"/>
    </row>
    <row r="361" s="274" customFormat="true" ht="15" customHeight="true" x14ac:dyDescent="0.2">
      <c r="A361" s="138"/>
      <c r="B361" s="138"/>
      <c r="C361" s="138"/>
      <c r="D361" s="138"/>
      <c r="E361" s="138"/>
      <c r="F361" s="138"/>
      <c r="G361" s="138"/>
      <c r="Z361" s="243"/>
      <c r="AA361" s="243"/>
      <c r="AB361" s="243"/>
      <c r="AC361" s="243"/>
      <c r="AD361" s="243"/>
      <c r="AE361" s="243"/>
      <c r="AF361" s="243"/>
      <c r="AG361" s="243"/>
      <c r="AH361" s="243"/>
      <c r="AI361" s="243"/>
      <c r="AJ361" s="243"/>
      <c r="AK361" s="243"/>
      <c r="AL361" s="243"/>
      <c r="AM361" s="243"/>
      <c r="AN361" s="243"/>
      <c r="AO361" s="243"/>
      <c r="AP361" s="243"/>
      <c r="AQ361" s="243"/>
      <c r="AR361" s="243"/>
      <c r="AS361" s="243"/>
      <c r="AT361" s="243"/>
      <c r="AU361" s="243"/>
      <c r="AV361" s="243"/>
      <c r="AW361" s="243"/>
      <c r="AX361" s="243"/>
      <c r="AY361" s="243"/>
      <c r="AZ361" s="243"/>
      <c r="BB361" s="138"/>
      <c r="BZ361" s="243"/>
      <c r="CA361" s="243"/>
      <c r="CB361" s="243"/>
      <c r="CC361" s="243"/>
      <c r="CD361" s="243"/>
      <c r="CE361" s="243"/>
      <c r="CF361" s="243"/>
      <c r="CG361" s="243"/>
      <c r="CH361" s="243"/>
      <c r="CI361" s="243"/>
      <c r="CJ361" s="243"/>
      <c r="CK361" s="243"/>
      <c r="CL361" s="243"/>
      <c r="CM361" s="243"/>
      <c r="CN361" s="243"/>
      <c r="CO361" s="243"/>
      <c r="CP361" s="243"/>
      <c r="CQ361" s="243"/>
      <c r="CR361" s="243"/>
      <c r="CS361" s="243"/>
      <c r="CT361" s="243"/>
      <c r="CU361" s="243"/>
      <c r="CV361" s="243"/>
      <c r="CW361" s="243"/>
      <c r="CX361" s="243"/>
      <c r="CY361" s="243"/>
      <c r="CZ361" s="243"/>
    </row>
    <row r="362" s="274" customFormat="true" ht="15" customHeight="true" x14ac:dyDescent="0.2">
      <c r="A362" s="138"/>
      <c r="B362" s="138"/>
      <c r="C362" s="138"/>
      <c r="D362" s="138"/>
      <c r="E362" s="138"/>
      <c r="F362" s="138"/>
      <c r="G362" s="138"/>
      <c r="Z362" s="243"/>
      <c r="AA362" s="243"/>
      <c r="AB362" s="243"/>
      <c r="AC362" s="243"/>
      <c r="AD362" s="243"/>
      <c r="AE362" s="243"/>
      <c r="AF362" s="243"/>
      <c r="AG362" s="243"/>
      <c r="AH362" s="243"/>
      <c r="AI362" s="243"/>
      <c r="AJ362" s="243"/>
      <c r="AK362" s="243"/>
      <c r="AL362" s="243"/>
      <c r="AM362" s="243"/>
      <c r="AN362" s="243"/>
      <c r="AO362" s="243"/>
      <c r="AP362" s="243"/>
      <c r="AQ362" s="243"/>
      <c r="AR362" s="243"/>
      <c r="AS362" s="243"/>
      <c r="AT362" s="243"/>
      <c r="AU362" s="243"/>
      <c r="AV362" s="243"/>
      <c r="AW362" s="243"/>
      <c r="AX362" s="243"/>
      <c r="AY362" s="243"/>
      <c r="AZ362" s="243"/>
      <c r="BB362" s="138"/>
      <c r="BZ362" s="243"/>
      <c r="CA362" s="243"/>
      <c r="CB362" s="243"/>
      <c r="CC362" s="243"/>
      <c r="CD362" s="243"/>
      <c r="CE362" s="243"/>
      <c r="CF362" s="243"/>
      <c r="CG362" s="243"/>
      <c r="CH362" s="243"/>
      <c r="CI362" s="243"/>
      <c r="CJ362" s="243"/>
      <c r="CK362" s="243"/>
      <c r="CL362" s="243"/>
      <c r="CM362" s="243"/>
      <c r="CN362" s="243"/>
      <c r="CO362" s="243"/>
      <c r="CP362" s="243"/>
      <c r="CQ362" s="243"/>
      <c r="CR362" s="243"/>
      <c r="CS362" s="243"/>
      <c r="CT362" s="243"/>
      <c r="CU362" s="243"/>
      <c r="CV362" s="243"/>
      <c r="CW362" s="243"/>
      <c r="CX362" s="243"/>
      <c r="CY362" s="243"/>
      <c r="CZ362" s="243"/>
    </row>
    <row r="363" s="274" customFormat="true" ht="15" customHeight="true" x14ac:dyDescent="0.2">
      <c r="A363" s="138"/>
      <c r="B363" s="138"/>
      <c r="C363" s="138"/>
      <c r="D363" s="138"/>
      <c r="E363" s="138"/>
      <c r="F363" s="138"/>
      <c r="G363" s="138"/>
      <c r="Z363" s="243"/>
      <c r="AA363" s="243"/>
      <c r="AB363" s="243"/>
      <c r="AC363" s="243"/>
      <c r="AD363" s="243"/>
      <c r="AE363" s="243"/>
      <c r="AF363" s="243"/>
      <c r="AG363" s="243"/>
      <c r="AH363" s="243"/>
      <c r="AI363" s="243"/>
      <c r="AJ363" s="243"/>
      <c r="AK363" s="243"/>
      <c r="AL363" s="243"/>
      <c r="AM363" s="243"/>
      <c r="AN363" s="243"/>
      <c r="AO363" s="243"/>
      <c r="AP363" s="243"/>
      <c r="AQ363" s="243"/>
      <c r="AR363" s="243"/>
      <c r="AS363" s="243"/>
      <c r="AT363" s="243"/>
      <c r="AU363" s="243"/>
      <c r="AV363" s="243"/>
      <c r="AW363" s="243"/>
      <c r="AX363" s="243"/>
      <c r="AY363" s="243"/>
      <c r="AZ363" s="243"/>
      <c r="BB363" s="138"/>
      <c r="BZ363" s="243"/>
      <c r="CA363" s="243"/>
      <c r="CB363" s="243"/>
      <c r="CC363" s="243"/>
      <c r="CD363" s="243"/>
      <c r="CE363" s="243"/>
      <c r="CF363" s="243"/>
      <c r="CG363" s="243"/>
      <c r="CH363" s="243"/>
      <c r="CI363" s="243"/>
      <c r="CJ363" s="243"/>
      <c r="CK363" s="243"/>
      <c r="CL363" s="243"/>
      <c r="CM363" s="243"/>
      <c r="CN363" s="243"/>
      <c r="CO363" s="243"/>
      <c r="CP363" s="243"/>
      <c r="CQ363" s="243"/>
      <c r="CR363" s="243"/>
      <c r="CS363" s="243"/>
      <c r="CT363" s="243"/>
      <c r="CU363" s="243"/>
      <c r="CV363" s="243"/>
      <c r="CW363" s="243"/>
      <c r="CX363" s="243"/>
      <c r="CY363" s="243"/>
      <c r="CZ363" s="243"/>
    </row>
    <row r="364" s="274" customFormat="true" ht="15" customHeight="true" x14ac:dyDescent="0.2">
      <c r="A364" s="138"/>
      <c r="B364" s="138"/>
      <c r="C364" s="138"/>
      <c r="D364" s="138"/>
      <c r="E364" s="138"/>
      <c r="F364" s="138"/>
      <c r="G364" s="138"/>
      <c r="Z364" s="243"/>
      <c r="AA364" s="243"/>
      <c r="AB364" s="243"/>
      <c r="AC364" s="243"/>
      <c r="AD364" s="243"/>
      <c r="AE364" s="243"/>
      <c r="AF364" s="243"/>
      <c r="AG364" s="243"/>
      <c r="AH364" s="243"/>
      <c r="AI364" s="243"/>
      <c r="AJ364" s="243"/>
      <c r="AK364" s="243"/>
      <c r="AL364" s="243"/>
      <c r="AM364" s="243"/>
      <c r="AN364" s="243"/>
      <c r="AO364" s="243"/>
      <c r="AP364" s="243"/>
      <c r="AQ364" s="243"/>
      <c r="AR364" s="243"/>
      <c r="AS364" s="243"/>
      <c r="AT364" s="243"/>
      <c r="AU364" s="243"/>
      <c r="AV364" s="243"/>
      <c r="AW364" s="243"/>
      <c r="AX364" s="243"/>
      <c r="AY364" s="243"/>
      <c r="AZ364" s="243"/>
      <c r="BB364" s="138"/>
      <c r="BZ364" s="243"/>
      <c r="CA364" s="243"/>
      <c r="CB364" s="243"/>
      <c r="CC364" s="243"/>
      <c r="CD364" s="243"/>
      <c r="CE364" s="243"/>
      <c r="CF364" s="243"/>
      <c r="CG364" s="243"/>
      <c r="CH364" s="243"/>
      <c r="CI364" s="243"/>
      <c r="CJ364" s="243"/>
      <c r="CK364" s="243"/>
      <c r="CL364" s="243"/>
      <c r="CM364" s="243"/>
      <c r="CN364" s="243"/>
      <c r="CO364" s="243"/>
      <c r="CP364" s="243"/>
      <c r="CQ364" s="243"/>
      <c r="CR364" s="243"/>
      <c r="CS364" s="243"/>
      <c r="CT364" s="243"/>
      <c r="CU364" s="243"/>
      <c r="CV364" s="243"/>
      <c r="CW364" s="243"/>
      <c r="CX364" s="243"/>
      <c r="CY364" s="243"/>
      <c r="CZ364" s="243"/>
    </row>
    <row r="365" s="274" customFormat="true" ht="15" customHeight="true" x14ac:dyDescent="0.2">
      <c r="A365" s="138"/>
      <c r="B365" s="138"/>
      <c r="C365" s="138"/>
      <c r="D365" s="138"/>
      <c r="E365" s="138"/>
      <c r="F365" s="138"/>
      <c r="G365" s="138"/>
      <c r="Z365" s="243"/>
      <c r="AA365" s="243"/>
      <c r="AB365" s="243"/>
      <c r="AC365" s="243"/>
      <c r="AD365" s="243"/>
      <c r="AE365" s="243"/>
      <c r="AF365" s="243"/>
      <c r="AG365" s="243"/>
      <c r="AH365" s="243"/>
      <c r="AI365" s="243"/>
      <c r="AJ365" s="243"/>
      <c r="AK365" s="243"/>
      <c r="AL365" s="243"/>
      <c r="AM365" s="243"/>
      <c r="AN365" s="243"/>
      <c r="AO365" s="243"/>
      <c r="AP365" s="243"/>
      <c r="AQ365" s="243"/>
      <c r="AR365" s="243"/>
      <c r="AS365" s="243"/>
      <c r="AT365" s="243"/>
      <c r="AU365" s="243"/>
      <c r="AV365" s="243"/>
      <c r="AW365" s="243"/>
      <c r="AX365" s="243"/>
      <c r="AY365" s="243"/>
      <c r="AZ365" s="243"/>
      <c r="BB365" s="138"/>
      <c r="BZ365" s="243"/>
      <c r="CA365" s="243"/>
      <c r="CB365" s="243"/>
      <c r="CC365" s="243"/>
      <c r="CD365" s="243"/>
      <c r="CE365" s="243"/>
      <c r="CF365" s="243"/>
      <c r="CG365" s="243"/>
      <c r="CH365" s="243"/>
      <c r="CI365" s="243"/>
      <c r="CJ365" s="243"/>
      <c r="CK365" s="243"/>
      <c r="CL365" s="243"/>
      <c r="CM365" s="243"/>
      <c r="CN365" s="243"/>
      <c r="CO365" s="243"/>
      <c r="CP365" s="243"/>
      <c r="CQ365" s="243"/>
      <c r="CR365" s="243"/>
      <c r="CS365" s="243"/>
      <c r="CT365" s="243"/>
      <c r="CU365" s="243"/>
      <c r="CV365" s="243"/>
      <c r="CW365" s="243"/>
      <c r="CX365" s="243"/>
      <c r="CY365" s="243"/>
      <c r="CZ365" s="243"/>
    </row>
    <row r="366" s="274" customFormat="true" ht="15" customHeight="true" x14ac:dyDescent="0.2">
      <c r="A366" s="138"/>
      <c r="B366" s="138"/>
      <c r="C366" s="138"/>
      <c r="D366" s="138"/>
      <c r="E366" s="138"/>
      <c r="F366" s="138"/>
      <c r="G366" s="138"/>
      <c r="Z366" s="243"/>
      <c r="AA366" s="243"/>
      <c r="AB366" s="243"/>
      <c r="AC366" s="243"/>
      <c r="AD366" s="243"/>
      <c r="AE366" s="243"/>
      <c r="AF366" s="243"/>
      <c r="AG366" s="243"/>
      <c r="AH366" s="243"/>
      <c r="AI366" s="243"/>
      <c r="AJ366" s="243"/>
      <c r="AK366" s="243"/>
      <c r="AL366" s="243"/>
      <c r="AM366" s="243"/>
      <c r="AN366" s="243"/>
      <c r="AO366" s="243"/>
      <c r="AP366" s="243"/>
      <c r="AQ366" s="243"/>
      <c r="AR366" s="243"/>
      <c r="AS366" s="243"/>
      <c r="AT366" s="243"/>
      <c r="AU366" s="243"/>
      <c r="AV366" s="243"/>
      <c r="AW366" s="243"/>
      <c r="AX366" s="243"/>
      <c r="AY366" s="243"/>
      <c r="AZ366" s="243"/>
      <c r="BB366" s="138"/>
      <c r="BZ366" s="243"/>
      <c r="CA366" s="243"/>
      <c r="CB366" s="243"/>
      <c r="CC366" s="243"/>
      <c r="CD366" s="243"/>
      <c r="CE366" s="243"/>
      <c r="CF366" s="243"/>
      <c r="CG366" s="243"/>
      <c r="CH366" s="243"/>
      <c r="CI366" s="243"/>
      <c r="CJ366" s="243"/>
      <c r="CK366" s="243"/>
      <c r="CL366" s="243"/>
      <c r="CM366" s="243"/>
      <c r="CN366" s="243"/>
      <c r="CO366" s="243"/>
      <c r="CP366" s="243"/>
      <c r="CQ366" s="243"/>
      <c r="CR366" s="243"/>
      <c r="CS366" s="243"/>
      <c r="CT366" s="243"/>
      <c r="CU366" s="243"/>
      <c r="CV366" s="243"/>
      <c r="CW366" s="243"/>
      <c r="CX366" s="243"/>
      <c r="CY366" s="243"/>
      <c r="CZ366" s="243"/>
    </row>
    <row r="367" s="274" customFormat="true" ht="15" customHeight="true" x14ac:dyDescent="0.2">
      <c r="A367" s="138"/>
      <c r="B367" s="138"/>
      <c r="C367" s="138"/>
      <c r="D367" s="138"/>
      <c r="E367" s="138"/>
      <c r="F367" s="138"/>
      <c r="G367" s="138"/>
      <c r="Z367" s="243"/>
      <c r="AA367" s="243"/>
      <c r="AB367" s="243"/>
      <c r="AC367" s="243"/>
      <c r="AD367" s="243"/>
      <c r="AE367" s="243"/>
      <c r="AF367" s="243"/>
      <c r="AG367" s="243"/>
      <c r="AH367" s="243"/>
      <c r="AI367" s="243"/>
      <c r="AJ367" s="243"/>
      <c r="AK367" s="243"/>
      <c r="AL367" s="243"/>
      <c r="AM367" s="243"/>
      <c r="AN367" s="243"/>
      <c r="AO367" s="243"/>
      <c r="AP367" s="243"/>
      <c r="AQ367" s="243"/>
      <c r="AR367" s="243"/>
      <c r="AS367" s="243"/>
      <c r="AT367" s="243"/>
      <c r="AU367" s="243"/>
      <c r="AV367" s="243"/>
      <c r="AW367" s="243"/>
      <c r="AX367" s="243"/>
      <c r="AY367" s="243"/>
      <c r="AZ367" s="243"/>
      <c r="BB367" s="138"/>
      <c r="BZ367" s="243"/>
      <c r="CA367" s="243"/>
      <c r="CB367" s="243"/>
      <c r="CC367" s="243"/>
      <c r="CD367" s="243"/>
      <c r="CE367" s="243"/>
      <c r="CF367" s="243"/>
      <c r="CG367" s="243"/>
      <c r="CH367" s="243"/>
      <c r="CI367" s="243"/>
      <c r="CJ367" s="243"/>
      <c r="CK367" s="243"/>
      <c r="CL367" s="243"/>
      <c r="CM367" s="243"/>
      <c r="CN367" s="243"/>
      <c r="CO367" s="243"/>
      <c r="CP367" s="243"/>
      <c r="CQ367" s="243"/>
      <c r="CR367" s="243"/>
      <c r="CS367" s="243"/>
      <c r="CT367" s="243"/>
      <c r="CU367" s="243"/>
      <c r="CV367" s="243"/>
      <c r="CW367" s="243"/>
      <c r="CX367" s="243"/>
      <c r="CY367" s="243"/>
      <c r="CZ367" s="243"/>
    </row>
    <row r="368" s="274" customFormat="true" ht="15" customHeight="true" x14ac:dyDescent="0.2">
      <c r="A368" s="138"/>
      <c r="B368" s="138"/>
      <c r="C368" s="138"/>
      <c r="D368" s="138"/>
      <c r="E368" s="138"/>
      <c r="F368" s="138"/>
      <c r="G368" s="138"/>
      <c r="Z368" s="243"/>
      <c r="AA368" s="243"/>
      <c r="AB368" s="243"/>
      <c r="AC368" s="243"/>
      <c r="AD368" s="243"/>
      <c r="AE368" s="243"/>
      <c r="AF368" s="243"/>
      <c r="AG368" s="243"/>
      <c r="AH368" s="243"/>
      <c r="AI368" s="243"/>
      <c r="AJ368" s="243"/>
      <c r="AK368" s="243"/>
      <c r="AL368" s="243"/>
      <c r="AM368" s="243"/>
      <c r="AN368" s="243"/>
      <c r="AO368" s="243"/>
      <c r="AP368" s="243"/>
      <c r="AQ368" s="243"/>
      <c r="AR368" s="243"/>
      <c r="AS368" s="243"/>
      <c r="AT368" s="243"/>
      <c r="AU368" s="243"/>
      <c r="AV368" s="243"/>
      <c r="AW368" s="243"/>
      <c r="AX368" s="243"/>
      <c r="AY368" s="243"/>
      <c r="AZ368" s="243"/>
      <c r="BB368" s="138"/>
      <c r="BZ368" s="243"/>
      <c r="CA368" s="243"/>
      <c r="CB368" s="243"/>
      <c r="CC368" s="243"/>
      <c r="CD368" s="243"/>
      <c r="CE368" s="243"/>
      <c r="CF368" s="243"/>
      <c r="CG368" s="243"/>
      <c r="CH368" s="243"/>
      <c r="CI368" s="243"/>
      <c r="CJ368" s="243"/>
      <c r="CK368" s="243"/>
      <c r="CL368" s="243"/>
      <c r="CM368" s="243"/>
      <c r="CN368" s="243"/>
      <c r="CO368" s="243"/>
      <c r="CP368" s="243"/>
      <c r="CQ368" s="243"/>
      <c r="CR368" s="243"/>
      <c r="CS368" s="243"/>
      <c r="CT368" s="243"/>
      <c r="CU368" s="243"/>
      <c r="CV368" s="243"/>
      <c r="CW368" s="243"/>
      <c r="CX368" s="243"/>
      <c r="CY368" s="243"/>
      <c r="CZ368" s="243"/>
    </row>
    <row r="369" s="274" customFormat="true" ht="15" customHeight="true" x14ac:dyDescent="0.2">
      <c r="A369" s="138"/>
      <c r="B369" s="138"/>
      <c r="C369" s="138"/>
      <c r="D369" s="138"/>
      <c r="E369" s="138"/>
      <c r="F369" s="138"/>
      <c r="G369" s="138"/>
      <c r="Z369" s="243"/>
      <c r="AA369" s="243"/>
      <c r="AB369" s="243"/>
      <c r="AC369" s="243"/>
      <c r="AD369" s="243"/>
      <c r="AE369" s="243"/>
      <c r="AF369" s="243"/>
      <c r="AG369" s="243"/>
      <c r="AH369" s="243"/>
      <c r="AI369" s="243"/>
      <c r="AJ369" s="243"/>
      <c r="AK369" s="243"/>
      <c r="AL369" s="243"/>
      <c r="AM369" s="243"/>
      <c r="AN369" s="243"/>
      <c r="AO369" s="243"/>
      <c r="AP369" s="243"/>
      <c r="AQ369" s="243"/>
      <c r="AR369" s="243"/>
      <c r="AS369" s="243"/>
      <c r="AT369" s="243"/>
      <c r="AU369" s="243"/>
      <c r="AV369" s="243"/>
      <c r="AW369" s="243"/>
      <c r="AX369" s="243"/>
      <c r="AY369" s="243"/>
      <c r="AZ369" s="243"/>
      <c r="BB369" s="138"/>
      <c r="BZ369" s="243"/>
      <c r="CA369" s="243"/>
      <c r="CB369" s="243"/>
      <c r="CC369" s="243"/>
      <c r="CD369" s="243"/>
      <c r="CE369" s="243"/>
      <c r="CF369" s="243"/>
      <c r="CG369" s="243"/>
      <c r="CH369" s="243"/>
      <c r="CI369" s="243"/>
      <c r="CJ369" s="243"/>
      <c r="CK369" s="243"/>
      <c r="CL369" s="243"/>
      <c r="CM369" s="243"/>
      <c r="CN369" s="243"/>
      <c r="CO369" s="243"/>
      <c r="CP369" s="243"/>
      <c r="CQ369" s="243"/>
      <c r="CR369" s="243"/>
      <c r="CS369" s="243"/>
      <c r="CT369" s="243"/>
      <c r="CU369" s="243"/>
      <c r="CV369" s="243"/>
      <c r="CW369" s="243"/>
      <c r="CX369" s="243"/>
      <c r="CY369" s="243"/>
      <c r="CZ369" s="243"/>
    </row>
    <row r="370" s="274" customFormat="true" ht="15" customHeight="true" x14ac:dyDescent="0.2">
      <c r="A370" s="138"/>
      <c r="B370" s="138"/>
      <c r="C370" s="138"/>
      <c r="D370" s="138"/>
      <c r="E370" s="138"/>
      <c r="F370" s="138"/>
      <c r="G370" s="138"/>
      <c r="Z370" s="243"/>
      <c r="AA370" s="243"/>
      <c r="AB370" s="243"/>
      <c r="AC370" s="243"/>
      <c r="AD370" s="243"/>
      <c r="AE370" s="243"/>
      <c r="AF370" s="243"/>
      <c r="AG370" s="243"/>
      <c r="AH370" s="243"/>
      <c r="AI370" s="243"/>
      <c r="AJ370" s="243"/>
      <c r="AK370" s="243"/>
      <c r="AL370" s="243"/>
      <c r="AM370" s="243"/>
      <c r="AN370" s="243"/>
      <c r="AO370" s="243"/>
      <c r="AP370" s="243"/>
      <c r="AQ370" s="243"/>
      <c r="AR370" s="243"/>
      <c r="AS370" s="243"/>
      <c r="AT370" s="243"/>
      <c r="AU370" s="243"/>
      <c r="AV370" s="243"/>
      <c r="AW370" s="243"/>
      <c r="AX370" s="243"/>
      <c r="AY370" s="243"/>
      <c r="AZ370" s="243"/>
      <c r="BB370" s="138"/>
      <c r="BZ370" s="243"/>
      <c r="CA370" s="243"/>
      <c r="CB370" s="243"/>
      <c r="CC370" s="243"/>
      <c r="CD370" s="243"/>
      <c r="CE370" s="243"/>
      <c r="CF370" s="243"/>
      <c r="CG370" s="243"/>
      <c r="CH370" s="243"/>
      <c r="CI370" s="243"/>
      <c r="CJ370" s="243"/>
      <c r="CK370" s="243"/>
      <c r="CL370" s="243"/>
      <c r="CM370" s="243"/>
      <c r="CN370" s="243"/>
      <c r="CO370" s="243"/>
      <c r="CP370" s="243"/>
      <c r="CQ370" s="243"/>
      <c r="CR370" s="243"/>
      <c r="CS370" s="243"/>
      <c r="CT370" s="243"/>
      <c r="CU370" s="243"/>
      <c r="CV370" s="243"/>
      <c r="CW370" s="243"/>
      <c r="CX370" s="243"/>
      <c r="CY370" s="243"/>
      <c r="CZ370" s="243"/>
    </row>
    <row r="371" s="274" customFormat="true" ht="15" customHeight="true" x14ac:dyDescent="0.2">
      <c r="A371" s="138"/>
      <c r="B371" s="138"/>
      <c r="C371" s="138"/>
      <c r="D371" s="138"/>
      <c r="E371" s="138"/>
      <c r="F371" s="138"/>
      <c r="G371" s="138"/>
      <c r="Z371" s="243"/>
      <c r="AA371" s="243"/>
      <c r="AB371" s="243"/>
      <c r="AC371" s="243"/>
      <c r="AD371" s="243"/>
      <c r="AE371" s="243"/>
      <c r="AF371" s="243"/>
      <c r="AG371" s="243"/>
      <c r="AH371" s="243"/>
      <c r="AI371" s="243"/>
      <c r="AJ371" s="243"/>
      <c r="AK371" s="243"/>
      <c r="AL371" s="243"/>
      <c r="AM371" s="243"/>
      <c r="AN371" s="243"/>
      <c r="AO371" s="243"/>
      <c r="AP371" s="243"/>
      <c r="AQ371" s="243"/>
      <c r="AR371" s="243"/>
      <c r="AS371" s="243"/>
      <c r="AT371" s="243"/>
      <c r="AU371" s="243"/>
      <c r="AV371" s="243"/>
      <c r="AW371" s="243"/>
      <c r="AX371" s="243"/>
      <c r="AY371" s="243"/>
      <c r="AZ371" s="243"/>
      <c r="BB371" s="138"/>
      <c r="BZ371" s="243"/>
      <c r="CA371" s="243"/>
      <c r="CB371" s="243"/>
      <c r="CC371" s="243"/>
      <c r="CD371" s="243"/>
      <c r="CE371" s="243"/>
      <c r="CF371" s="243"/>
      <c r="CG371" s="243"/>
      <c r="CH371" s="243"/>
      <c r="CI371" s="243"/>
      <c r="CJ371" s="243"/>
      <c r="CK371" s="243"/>
      <c r="CL371" s="243"/>
      <c r="CM371" s="243"/>
      <c r="CN371" s="243"/>
      <c r="CO371" s="243"/>
      <c r="CP371" s="243"/>
      <c r="CQ371" s="243"/>
      <c r="CR371" s="243"/>
      <c r="CS371" s="243"/>
      <c r="CT371" s="243"/>
      <c r="CU371" s="243"/>
      <c r="CV371" s="243"/>
      <c r="CW371" s="243"/>
      <c r="CX371" s="243"/>
      <c r="CY371" s="243"/>
      <c r="CZ371" s="243"/>
    </row>
    <row r="372" s="274" customFormat="true" ht="15" customHeight="true" x14ac:dyDescent="0.2">
      <c r="A372" s="138"/>
      <c r="B372" s="138"/>
      <c r="C372" s="138"/>
      <c r="D372" s="138"/>
      <c r="E372" s="138"/>
      <c r="F372" s="138"/>
      <c r="G372" s="138"/>
      <c r="Z372" s="243"/>
      <c r="AA372" s="243"/>
      <c r="AB372" s="243"/>
      <c r="AC372" s="243"/>
      <c r="AD372" s="243"/>
      <c r="AE372" s="243"/>
      <c r="AF372" s="243"/>
      <c r="AG372" s="243"/>
      <c r="AH372" s="243"/>
      <c r="AI372" s="243"/>
      <c r="AJ372" s="243"/>
      <c r="AK372" s="243"/>
      <c r="AL372" s="243"/>
      <c r="AM372" s="243"/>
      <c r="AN372" s="243"/>
      <c r="AO372" s="243"/>
      <c r="AP372" s="243"/>
      <c r="AQ372" s="243"/>
      <c r="AR372" s="243"/>
      <c r="AS372" s="243"/>
      <c r="AT372" s="243"/>
      <c r="AU372" s="243"/>
      <c r="AV372" s="243"/>
      <c r="AW372" s="243"/>
      <c r="AX372" s="243"/>
      <c r="AY372" s="243"/>
      <c r="AZ372" s="243"/>
      <c r="BB372" s="138"/>
      <c r="BZ372" s="243"/>
      <c r="CA372" s="243"/>
      <c r="CB372" s="243"/>
      <c r="CC372" s="243"/>
      <c r="CD372" s="243"/>
      <c r="CE372" s="243"/>
      <c r="CF372" s="243"/>
      <c r="CG372" s="243"/>
      <c r="CH372" s="243"/>
      <c r="CI372" s="243"/>
      <c r="CJ372" s="243"/>
      <c r="CK372" s="243"/>
      <c r="CL372" s="243"/>
      <c r="CM372" s="243"/>
      <c r="CN372" s="243"/>
      <c r="CO372" s="243"/>
      <c r="CP372" s="243"/>
      <c r="CQ372" s="243"/>
      <c r="CR372" s="243"/>
      <c r="CS372" s="243"/>
      <c r="CT372" s="243"/>
      <c r="CU372" s="243"/>
      <c r="CV372" s="243"/>
      <c r="CW372" s="243"/>
      <c r="CX372" s="243"/>
      <c r="CY372" s="243"/>
      <c r="CZ372" s="243"/>
    </row>
    <row r="373" s="274" customFormat="true" ht="15" customHeight="true" x14ac:dyDescent="0.2">
      <c r="A373" s="138"/>
      <c r="B373" s="138"/>
      <c r="C373" s="138"/>
      <c r="D373" s="138"/>
      <c r="E373" s="138"/>
      <c r="F373" s="138"/>
      <c r="G373" s="138"/>
      <c r="Z373" s="243"/>
      <c r="AA373" s="243"/>
      <c r="AB373" s="243"/>
      <c r="AC373" s="243"/>
      <c r="AD373" s="243"/>
      <c r="AE373" s="243"/>
      <c r="AF373" s="243"/>
      <c r="AG373" s="243"/>
      <c r="AH373" s="243"/>
      <c r="AI373" s="243"/>
      <c r="AJ373" s="243"/>
      <c r="AK373" s="243"/>
      <c r="AL373" s="243"/>
      <c r="AM373" s="243"/>
      <c r="AN373" s="243"/>
      <c r="AO373" s="243"/>
      <c r="AP373" s="243"/>
      <c r="AQ373" s="243"/>
      <c r="AR373" s="243"/>
      <c r="AS373" s="243"/>
      <c r="AT373" s="243"/>
      <c r="AU373" s="243"/>
      <c r="AV373" s="243"/>
      <c r="AW373" s="243"/>
      <c r="AX373" s="243"/>
      <c r="AY373" s="243"/>
      <c r="AZ373" s="243"/>
      <c r="BB373" s="138"/>
      <c r="BZ373" s="243"/>
      <c r="CA373" s="243"/>
      <c r="CB373" s="243"/>
      <c r="CC373" s="243"/>
      <c r="CD373" s="243"/>
      <c r="CE373" s="243"/>
      <c r="CF373" s="243"/>
      <c r="CG373" s="243"/>
      <c r="CH373" s="243"/>
      <c r="CI373" s="243"/>
      <c r="CJ373" s="243"/>
      <c r="CK373" s="243"/>
      <c r="CL373" s="243"/>
      <c r="CM373" s="243"/>
      <c r="CN373" s="243"/>
      <c r="CO373" s="243"/>
      <c r="CP373" s="243"/>
      <c r="CQ373" s="243"/>
      <c r="CR373" s="243"/>
      <c r="CS373" s="243"/>
      <c r="CT373" s="243"/>
      <c r="CU373" s="243"/>
      <c r="CV373" s="243"/>
      <c r="CW373" s="243"/>
      <c r="CX373" s="243"/>
      <c r="CY373" s="243"/>
      <c r="CZ373" s="243"/>
    </row>
    <row r="374" s="274" customFormat="true" ht="15" customHeight="true" x14ac:dyDescent="0.2">
      <c r="A374" s="138"/>
      <c r="B374" s="138"/>
      <c r="C374" s="138"/>
      <c r="D374" s="138"/>
      <c r="E374" s="138"/>
      <c r="F374" s="138"/>
      <c r="G374" s="138"/>
      <c r="Z374" s="243"/>
      <c r="AA374" s="243"/>
      <c r="AB374" s="243"/>
      <c r="AC374" s="243"/>
      <c r="AD374" s="243"/>
      <c r="AE374" s="243"/>
      <c r="AF374" s="243"/>
      <c r="AG374" s="243"/>
      <c r="AH374" s="243"/>
      <c r="AI374" s="243"/>
      <c r="AJ374" s="243"/>
      <c r="AK374" s="243"/>
      <c r="AL374" s="243"/>
      <c r="AM374" s="243"/>
      <c r="AN374" s="243"/>
      <c r="AO374" s="243"/>
      <c r="AP374" s="243"/>
      <c r="AQ374" s="243"/>
      <c r="AR374" s="243"/>
      <c r="AS374" s="243"/>
      <c r="AT374" s="243"/>
      <c r="AU374" s="243"/>
      <c r="AV374" s="243"/>
      <c r="AW374" s="243"/>
      <c r="AX374" s="243"/>
      <c r="AY374" s="243"/>
      <c r="AZ374" s="243"/>
      <c r="BB374" s="138"/>
      <c r="BZ374" s="243"/>
      <c r="CA374" s="243"/>
      <c r="CB374" s="243"/>
      <c r="CC374" s="243"/>
      <c r="CD374" s="243"/>
      <c r="CE374" s="243"/>
      <c r="CF374" s="243"/>
      <c r="CG374" s="243"/>
      <c r="CH374" s="243"/>
      <c r="CI374" s="243"/>
      <c r="CJ374" s="243"/>
      <c r="CK374" s="243"/>
      <c r="CL374" s="243"/>
      <c r="CM374" s="243"/>
      <c r="CN374" s="243"/>
      <c r="CO374" s="243"/>
      <c r="CP374" s="243"/>
      <c r="CQ374" s="243"/>
      <c r="CR374" s="243"/>
      <c r="CS374" s="243"/>
      <c r="CT374" s="243"/>
      <c r="CU374" s="243"/>
      <c r="CV374" s="243"/>
      <c r="CW374" s="243"/>
      <c r="CX374" s="243"/>
      <c r="CY374" s="243"/>
      <c r="CZ374" s="243"/>
    </row>
    <row r="375" s="133" customFormat="true" ht="15" customHeight="true" x14ac:dyDescent="0.2">
      <c r="Y375" s="135"/>
      <c r="Z375" s="242"/>
      <c r="AA375" s="242"/>
      <c r="AB375" s="242"/>
      <c r="AC375" s="242"/>
      <c r="AD375" s="242"/>
      <c r="AE375" s="242"/>
      <c r="AF375" s="242"/>
      <c r="AG375" s="242"/>
      <c r="AH375" s="242"/>
      <c r="AI375" s="242"/>
      <c r="AJ375" s="242"/>
      <c r="AK375" s="242"/>
      <c r="AL375" s="242"/>
      <c r="AM375" s="242"/>
      <c r="AN375" s="242"/>
      <c r="AO375" s="242"/>
      <c r="AP375" s="242"/>
      <c r="AQ375" s="242"/>
      <c r="AR375" s="242"/>
      <c r="AS375" s="242"/>
      <c r="AT375" s="242"/>
      <c r="AU375" s="242"/>
      <c r="AV375" s="242"/>
      <c r="AW375" s="242"/>
      <c r="AX375" s="242"/>
      <c r="AY375" s="242"/>
      <c r="AZ375" s="242"/>
      <c r="BA375" s="135"/>
      <c r="BY375" s="135"/>
      <c r="BZ375" s="242"/>
      <c r="CA375" s="242"/>
      <c r="CB375" s="242"/>
      <c r="CC375" s="242"/>
      <c r="CD375" s="242"/>
      <c r="CE375" s="242"/>
      <c r="CF375" s="242"/>
      <c r="CG375" s="242"/>
      <c r="CH375" s="242"/>
      <c r="CI375" s="242"/>
      <c r="CJ375" s="242"/>
      <c r="CK375" s="242"/>
      <c r="CL375" s="242"/>
      <c r="CM375" s="242"/>
      <c r="CN375" s="242"/>
      <c r="CO375" s="242"/>
      <c r="CP375" s="242"/>
      <c r="CQ375" s="242"/>
      <c r="CR375" s="242"/>
      <c r="CS375" s="242"/>
      <c r="CT375" s="242"/>
      <c r="CU375" s="242"/>
      <c r="CV375" s="242"/>
      <c r="CW375" s="242"/>
      <c r="CX375" s="242"/>
      <c r="CY375" s="242"/>
      <c r="CZ375" s="242"/>
    </row>
    <row r="376" s="133" customFormat="true" ht="15" customHeight="true" x14ac:dyDescent="0.2">
      <c r="Y376" s="135"/>
      <c r="Z376" s="242"/>
      <c r="AA376" s="242"/>
      <c r="AB376" s="242"/>
      <c r="AC376" s="242"/>
      <c r="AD376" s="242"/>
      <c r="AE376" s="242"/>
      <c r="AF376" s="242"/>
      <c r="AG376" s="242"/>
      <c r="AH376" s="242"/>
      <c r="AI376" s="242"/>
      <c r="AJ376" s="242"/>
      <c r="AK376" s="242"/>
      <c r="AL376" s="242"/>
      <c r="AM376" s="242"/>
      <c r="AN376" s="242"/>
      <c r="AO376" s="242"/>
      <c r="AP376" s="242"/>
      <c r="AQ376" s="242"/>
      <c r="AR376" s="242"/>
      <c r="AS376" s="242"/>
      <c r="AT376" s="242"/>
      <c r="AU376" s="242"/>
      <c r="AV376" s="242"/>
      <c r="AW376" s="242"/>
      <c r="AX376" s="242"/>
      <c r="AY376" s="242"/>
      <c r="AZ376" s="242"/>
      <c r="BA376" s="135"/>
      <c r="BY376" s="135"/>
      <c r="BZ376" s="242"/>
      <c r="CA376" s="242"/>
      <c r="CB376" s="242"/>
      <c r="CC376" s="242"/>
      <c r="CD376" s="242"/>
      <c r="CE376" s="242"/>
      <c r="CF376" s="242"/>
      <c r="CG376" s="242"/>
      <c r="CH376" s="242"/>
      <c r="CI376" s="242"/>
      <c r="CJ376" s="242"/>
      <c r="CK376" s="242"/>
      <c r="CL376" s="242"/>
      <c r="CM376" s="242"/>
      <c r="CN376" s="242"/>
      <c r="CO376" s="242"/>
      <c r="CP376" s="242"/>
      <c r="CQ376" s="242"/>
      <c r="CR376" s="242"/>
      <c r="CS376" s="242"/>
      <c r="CT376" s="242"/>
      <c r="CU376" s="242"/>
      <c r="CV376" s="242"/>
      <c r="CW376" s="242"/>
      <c r="CX376" s="242"/>
      <c r="CY376" s="242"/>
      <c r="CZ376" s="242"/>
    </row>
    <row r="377" s="133" customFormat="true" ht="15" customHeight="true" x14ac:dyDescent="0.2">
      <c r="Y377" s="135"/>
      <c r="Z377" s="242"/>
      <c r="AA377" s="242"/>
      <c r="AB377" s="242"/>
      <c r="AC377" s="242"/>
      <c r="AD377" s="242"/>
      <c r="AE377" s="242"/>
      <c r="AF377" s="242"/>
      <c r="AG377" s="242"/>
      <c r="AH377" s="242"/>
      <c r="AI377" s="242"/>
      <c r="AJ377" s="242"/>
      <c r="AK377" s="242"/>
      <c r="AL377" s="242"/>
      <c r="AM377" s="242"/>
      <c r="AN377" s="242"/>
      <c r="AO377" s="242"/>
      <c r="AP377" s="242"/>
      <c r="AQ377" s="242"/>
      <c r="AR377" s="242"/>
      <c r="AS377" s="242"/>
      <c r="AT377" s="242"/>
      <c r="AU377" s="242"/>
      <c r="AV377" s="242"/>
      <c r="AW377" s="242"/>
      <c r="AX377" s="242"/>
      <c r="AY377" s="242"/>
      <c r="AZ377" s="242"/>
      <c r="BA377" s="135"/>
      <c r="BY377" s="135"/>
      <c r="BZ377" s="242"/>
      <c r="CA377" s="242"/>
      <c r="CB377" s="242"/>
      <c r="CC377" s="242"/>
      <c r="CD377" s="242"/>
      <c r="CE377" s="242"/>
      <c r="CF377" s="242"/>
      <c r="CG377" s="242"/>
      <c r="CH377" s="242"/>
      <c r="CI377" s="242"/>
      <c r="CJ377" s="242"/>
      <c r="CK377" s="242"/>
      <c r="CL377" s="242"/>
      <c r="CM377" s="242"/>
      <c r="CN377" s="242"/>
      <c r="CO377" s="242"/>
      <c r="CP377" s="242"/>
      <c r="CQ377" s="242"/>
      <c r="CR377" s="242"/>
      <c r="CS377" s="242"/>
      <c r="CT377" s="242"/>
      <c r="CU377" s="242"/>
      <c r="CV377" s="242"/>
      <c r="CW377" s="242"/>
      <c r="CX377" s="242"/>
      <c r="CY377" s="242"/>
      <c r="CZ377" s="242"/>
    </row>
    <row r="378" s="133" customFormat="true" ht="15" customHeight="true" x14ac:dyDescent="0.2">
      <c r="Y378" s="135"/>
      <c r="Z378" s="242"/>
      <c r="AA378" s="242"/>
      <c r="AB378" s="242"/>
      <c r="AC378" s="242"/>
      <c r="AD378" s="242"/>
      <c r="AE378" s="242"/>
      <c r="AF378" s="242"/>
      <c r="AG378" s="242"/>
      <c r="AH378" s="242"/>
      <c r="AI378" s="242"/>
      <c r="AJ378" s="242"/>
      <c r="AK378" s="242"/>
      <c r="AL378" s="242"/>
      <c r="AM378" s="242"/>
      <c r="AN378" s="242"/>
      <c r="AO378" s="242"/>
      <c r="AP378" s="242"/>
      <c r="AQ378" s="242"/>
      <c r="AR378" s="242"/>
      <c r="AS378" s="242"/>
      <c r="AT378" s="242"/>
      <c r="AU378" s="242"/>
      <c r="AV378" s="242"/>
      <c r="AW378" s="242"/>
      <c r="AX378" s="242"/>
      <c r="AY378" s="242"/>
      <c r="AZ378" s="242"/>
      <c r="BA378" s="135"/>
      <c r="BY378" s="135"/>
      <c r="BZ378" s="242"/>
      <c r="CA378" s="242"/>
      <c r="CB378" s="242"/>
      <c r="CC378" s="242"/>
      <c r="CD378" s="242"/>
      <c r="CE378" s="242"/>
      <c r="CF378" s="242"/>
      <c r="CG378" s="242"/>
      <c r="CH378" s="242"/>
      <c r="CI378" s="242"/>
      <c r="CJ378" s="242"/>
      <c r="CK378" s="242"/>
      <c r="CL378" s="242"/>
      <c r="CM378" s="242"/>
      <c r="CN378" s="242"/>
      <c r="CO378" s="242"/>
      <c r="CP378" s="242"/>
      <c r="CQ378" s="242"/>
      <c r="CR378" s="242"/>
      <c r="CS378" s="242"/>
      <c r="CT378" s="242"/>
      <c r="CU378" s="242"/>
      <c r="CV378" s="242"/>
      <c r="CW378" s="242"/>
      <c r="CX378" s="242"/>
      <c r="CY378" s="242"/>
      <c r="CZ378" s="242"/>
    </row>
    <row r="379" s="133" customFormat="true" ht="15" customHeight="true" x14ac:dyDescent="0.2">
      <c r="Y379" s="135"/>
      <c r="Z379" s="242"/>
      <c r="AA379" s="242"/>
      <c r="AB379" s="242"/>
      <c r="AC379" s="242"/>
      <c r="AD379" s="242"/>
      <c r="AE379" s="242"/>
      <c r="AF379" s="242"/>
      <c r="AG379" s="242"/>
      <c r="AH379" s="242"/>
      <c r="AI379" s="242"/>
      <c r="AJ379" s="242"/>
      <c r="AK379" s="242"/>
      <c r="AL379" s="242"/>
      <c r="AM379" s="242"/>
      <c r="AN379" s="242"/>
      <c r="AO379" s="242"/>
      <c r="AP379" s="242"/>
      <c r="AQ379" s="242"/>
      <c r="AR379" s="242"/>
      <c r="AS379" s="242"/>
      <c r="AT379" s="242"/>
      <c r="AU379" s="242"/>
      <c r="AV379" s="242"/>
      <c r="AW379" s="242"/>
      <c r="AX379" s="242"/>
      <c r="AY379" s="242"/>
      <c r="AZ379" s="242"/>
      <c r="BA379" s="135"/>
      <c r="BY379" s="135"/>
      <c r="BZ379" s="242"/>
      <c r="CA379" s="242"/>
      <c r="CB379" s="242"/>
      <c r="CC379" s="242"/>
      <c r="CD379" s="242"/>
      <c r="CE379" s="242"/>
      <c r="CF379" s="242"/>
      <c r="CG379" s="242"/>
      <c r="CH379" s="242"/>
      <c r="CI379" s="242"/>
      <c r="CJ379" s="242"/>
      <c r="CK379" s="242"/>
      <c r="CL379" s="242"/>
      <c r="CM379" s="242"/>
      <c r="CN379" s="242"/>
      <c r="CO379" s="242"/>
      <c r="CP379" s="242"/>
      <c r="CQ379" s="242"/>
      <c r="CR379" s="242"/>
      <c r="CS379" s="242"/>
      <c r="CT379" s="242"/>
      <c r="CU379" s="242"/>
      <c r="CV379" s="242"/>
      <c r="CW379" s="242"/>
      <c r="CX379" s="242"/>
      <c r="CY379" s="242"/>
      <c r="CZ379" s="242"/>
    </row>
    <row r="380" s="133" customFormat="true" ht="15" customHeight="true" x14ac:dyDescent="0.2">
      <c r="Y380" s="135"/>
      <c r="Z380" s="242"/>
      <c r="AA380" s="242"/>
      <c r="AB380" s="242"/>
      <c r="AC380" s="242"/>
      <c r="AD380" s="242"/>
      <c r="AE380" s="242"/>
      <c r="AF380" s="242"/>
      <c r="AG380" s="242"/>
      <c r="AH380" s="242"/>
      <c r="AI380" s="242"/>
      <c r="AJ380" s="242"/>
      <c r="AK380" s="242"/>
      <c r="AL380" s="242"/>
      <c r="AM380" s="242"/>
      <c r="AN380" s="242"/>
      <c r="AO380" s="242"/>
      <c r="AP380" s="242"/>
      <c r="AQ380" s="242"/>
      <c r="AR380" s="242"/>
      <c r="AS380" s="242"/>
      <c r="AT380" s="242"/>
      <c r="AU380" s="242"/>
      <c r="AV380" s="242"/>
      <c r="AW380" s="242"/>
      <c r="AX380" s="242"/>
      <c r="AY380" s="242"/>
      <c r="AZ380" s="242"/>
      <c r="BA380" s="135"/>
      <c r="BY380" s="135"/>
      <c r="BZ380" s="242"/>
      <c r="CA380" s="242"/>
      <c r="CB380" s="242"/>
      <c r="CC380" s="242"/>
      <c r="CD380" s="242"/>
      <c r="CE380" s="242"/>
      <c r="CF380" s="242"/>
      <c r="CG380" s="242"/>
      <c r="CH380" s="242"/>
      <c r="CI380" s="242"/>
      <c r="CJ380" s="242"/>
      <c r="CK380" s="242"/>
      <c r="CL380" s="242"/>
      <c r="CM380" s="242"/>
      <c r="CN380" s="242"/>
      <c r="CO380" s="242"/>
      <c r="CP380" s="242"/>
      <c r="CQ380" s="242"/>
      <c r="CR380" s="242"/>
      <c r="CS380" s="242"/>
      <c r="CT380" s="242"/>
      <c r="CU380" s="242"/>
      <c r="CV380" s="242"/>
      <c r="CW380" s="242"/>
      <c r="CX380" s="242"/>
      <c r="CY380" s="242"/>
      <c r="CZ380" s="242"/>
    </row>
    <row r="381" s="133" customFormat="true" ht="15" customHeight="true" x14ac:dyDescent="0.2">
      <c r="Y381" s="135"/>
      <c r="Z381" s="242"/>
      <c r="AA381" s="242"/>
      <c r="AB381" s="242"/>
      <c r="AC381" s="242"/>
      <c r="AD381" s="242"/>
      <c r="AE381" s="242"/>
      <c r="AF381" s="242"/>
      <c r="AG381" s="242"/>
      <c r="AH381" s="242"/>
      <c r="AI381" s="242"/>
      <c r="AJ381" s="242"/>
      <c r="AK381" s="242"/>
      <c r="AL381" s="242"/>
      <c r="AM381" s="242"/>
      <c r="AN381" s="242"/>
      <c r="AO381" s="242"/>
      <c r="AP381" s="242"/>
      <c r="AQ381" s="242"/>
      <c r="AR381" s="242"/>
      <c r="AS381" s="242"/>
      <c r="AT381" s="242"/>
      <c r="AU381" s="242"/>
      <c r="AV381" s="242"/>
      <c r="AW381" s="242"/>
      <c r="AX381" s="242"/>
      <c r="AY381" s="242"/>
      <c r="AZ381" s="242"/>
      <c r="BA381" s="135"/>
      <c r="BY381" s="135"/>
      <c r="BZ381" s="242"/>
      <c r="CA381" s="242"/>
      <c r="CB381" s="242"/>
      <c r="CC381" s="242"/>
      <c r="CD381" s="242"/>
      <c r="CE381" s="242"/>
      <c r="CF381" s="242"/>
      <c r="CG381" s="242"/>
      <c r="CH381" s="242"/>
      <c r="CI381" s="242"/>
      <c r="CJ381" s="242"/>
      <c r="CK381" s="242"/>
      <c r="CL381" s="242"/>
      <c r="CM381" s="242"/>
      <c r="CN381" s="242"/>
      <c r="CO381" s="242"/>
      <c r="CP381" s="242"/>
      <c r="CQ381" s="242"/>
      <c r="CR381" s="242"/>
      <c r="CS381" s="242"/>
      <c r="CT381" s="242"/>
      <c r="CU381" s="242"/>
      <c r="CV381" s="242"/>
      <c r="CW381" s="242"/>
      <c r="CX381" s="242"/>
      <c r="CY381" s="242"/>
      <c r="CZ381" s="242"/>
    </row>
    <row r="382" s="133" customFormat="true" ht="15" customHeight="true" x14ac:dyDescent="0.2">
      <c r="Y382" s="135"/>
      <c r="Z382" s="242"/>
      <c r="AA382" s="242"/>
      <c r="AB382" s="242"/>
      <c r="AC382" s="242"/>
      <c r="AD382" s="242"/>
      <c r="AE382" s="242"/>
      <c r="AF382" s="242"/>
      <c r="AG382" s="242"/>
      <c r="AH382" s="242"/>
      <c r="AI382" s="242"/>
      <c r="AJ382" s="242"/>
      <c r="AK382" s="242"/>
      <c r="AL382" s="242"/>
      <c r="AM382" s="242"/>
      <c r="AN382" s="242"/>
      <c r="AO382" s="242"/>
      <c r="AP382" s="242"/>
      <c r="AQ382" s="242"/>
      <c r="AR382" s="242"/>
      <c r="AS382" s="242"/>
      <c r="AT382" s="242"/>
      <c r="AU382" s="242"/>
      <c r="AV382" s="242"/>
      <c r="AW382" s="242"/>
      <c r="AX382" s="242"/>
      <c r="AY382" s="242"/>
      <c r="AZ382" s="242"/>
      <c r="BA382" s="135"/>
      <c r="BY382" s="135"/>
      <c r="BZ382" s="242"/>
      <c r="CA382" s="242"/>
      <c r="CB382" s="242"/>
      <c r="CC382" s="242"/>
      <c r="CD382" s="242"/>
      <c r="CE382" s="242"/>
      <c r="CF382" s="242"/>
      <c r="CG382" s="242"/>
      <c r="CH382" s="242"/>
      <c r="CI382" s="242"/>
      <c r="CJ382" s="242"/>
      <c r="CK382" s="242"/>
      <c r="CL382" s="242"/>
      <c r="CM382" s="242"/>
      <c r="CN382" s="242"/>
      <c r="CO382" s="242"/>
      <c r="CP382" s="242"/>
      <c r="CQ382" s="242"/>
      <c r="CR382" s="242"/>
      <c r="CS382" s="242"/>
      <c r="CT382" s="242"/>
      <c r="CU382" s="242"/>
      <c r="CV382" s="242"/>
      <c r="CW382" s="242"/>
      <c r="CX382" s="242"/>
      <c r="CY382" s="242"/>
      <c r="CZ382" s="242"/>
    </row>
    <row r="383" s="133" customFormat="true" ht="15" customHeight="true" x14ac:dyDescent="0.2">
      <c r="Y383" s="135"/>
      <c r="Z383" s="242"/>
      <c r="AA383" s="242"/>
      <c r="AB383" s="242"/>
      <c r="AC383" s="242"/>
      <c r="AD383" s="242"/>
      <c r="AE383" s="242"/>
      <c r="AF383" s="242"/>
      <c r="AG383" s="242"/>
      <c r="AH383" s="242"/>
      <c r="AI383" s="242"/>
      <c r="AJ383" s="242"/>
      <c r="AK383" s="242"/>
      <c r="AL383" s="242"/>
      <c r="AM383" s="242"/>
      <c r="AN383" s="242"/>
      <c r="AO383" s="242"/>
      <c r="AP383" s="242"/>
      <c r="AQ383" s="242"/>
      <c r="AR383" s="242"/>
      <c r="AS383" s="242"/>
      <c r="AT383" s="242"/>
      <c r="AU383" s="242"/>
      <c r="AV383" s="242"/>
      <c r="AW383" s="242"/>
      <c r="AX383" s="242"/>
      <c r="AY383" s="242"/>
      <c r="AZ383" s="242"/>
      <c r="BA383" s="135"/>
      <c r="BY383" s="135"/>
      <c r="BZ383" s="242"/>
      <c r="CA383" s="242"/>
      <c r="CB383" s="242"/>
      <c r="CC383" s="242"/>
      <c r="CD383" s="242"/>
      <c r="CE383" s="242"/>
      <c r="CF383" s="242"/>
      <c r="CG383" s="242"/>
      <c r="CH383" s="242"/>
      <c r="CI383" s="242"/>
      <c r="CJ383" s="242"/>
      <c r="CK383" s="242"/>
      <c r="CL383" s="242"/>
      <c r="CM383" s="242"/>
      <c r="CN383" s="242"/>
      <c r="CO383" s="242"/>
      <c r="CP383" s="242"/>
      <c r="CQ383" s="242"/>
      <c r="CR383" s="242"/>
      <c r="CS383" s="242"/>
      <c r="CT383" s="242"/>
      <c r="CU383" s="242"/>
      <c r="CV383" s="242"/>
      <c r="CW383" s="242"/>
      <c r="CX383" s="242"/>
      <c r="CY383" s="242"/>
      <c r="CZ383" s="242"/>
    </row>
    <row r="384" s="133" customFormat="true" ht="15" customHeight="true" x14ac:dyDescent="0.2">
      <c r="Y384" s="135"/>
      <c r="Z384" s="242"/>
      <c r="AA384" s="242"/>
      <c r="AB384" s="242"/>
      <c r="AC384" s="242"/>
      <c r="AD384" s="242"/>
      <c r="AE384" s="242"/>
      <c r="AF384" s="242"/>
      <c r="AG384" s="242"/>
      <c r="AH384" s="242"/>
      <c r="AI384" s="242"/>
      <c r="AJ384" s="242"/>
      <c r="AK384" s="242"/>
      <c r="AL384" s="242"/>
      <c r="AM384" s="242"/>
      <c r="AN384" s="242"/>
      <c r="AO384" s="242"/>
      <c r="AP384" s="242"/>
      <c r="AQ384" s="242"/>
      <c r="AR384" s="242"/>
      <c r="AS384" s="242"/>
      <c r="AT384" s="242"/>
      <c r="AU384" s="242"/>
      <c r="AV384" s="242"/>
      <c r="AW384" s="242"/>
      <c r="AX384" s="242"/>
      <c r="AY384" s="242"/>
      <c r="AZ384" s="242"/>
      <c r="BA384" s="135"/>
      <c r="BY384" s="135"/>
      <c r="BZ384" s="242"/>
      <c r="CA384" s="242"/>
      <c r="CB384" s="242"/>
      <c r="CC384" s="242"/>
      <c r="CD384" s="242"/>
      <c r="CE384" s="242"/>
      <c r="CF384" s="242"/>
      <c r="CG384" s="242"/>
      <c r="CH384" s="242"/>
      <c r="CI384" s="242"/>
      <c r="CJ384" s="242"/>
      <c r="CK384" s="242"/>
      <c r="CL384" s="242"/>
      <c r="CM384" s="242"/>
      <c r="CN384" s="242"/>
      <c r="CO384" s="242"/>
      <c r="CP384" s="242"/>
      <c r="CQ384" s="242"/>
      <c r="CR384" s="242"/>
      <c r="CS384" s="242"/>
      <c r="CT384" s="242"/>
      <c r="CU384" s="242"/>
      <c r="CV384" s="242"/>
      <c r="CW384" s="242"/>
      <c r="CX384" s="242"/>
      <c r="CY384" s="242"/>
      <c r="CZ384" s="242"/>
    </row>
    <row r="385" s="133" customFormat="true" ht="15" customHeight="true" x14ac:dyDescent="0.2">
      <c r="Y385" s="135"/>
      <c r="Z385" s="242"/>
      <c r="AA385" s="242"/>
      <c r="AB385" s="242"/>
      <c r="AC385" s="242"/>
      <c r="AD385" s="242"/>
      <c r="AE385" s="242"/>
      <c r="AF385" s="242"/>
      <c r="AG385" s="242"/>
      <c r="AH385" s="242"/>
      <c r="AI385" s="242"/>
      <c r="AJ385" s="242"/>
      <c r="AK385" s="242"/>
      <c r="AL385" s="242"/>
      <c r="AM385" s="242"/>
      <c r="AN385" s="242"/>
      <c r="AO385" s="242"/>
      <c r="AP385" s="242"/>
      <c r="AQ385" s="242"/>
      <c r="AR385" s="242"/>
      <c r="AS385" s="242"/>
      <c r="AT385" s="242"/>
      <c r="AU385" s="242"/>
      <c r="AV385" s="242"/>
      <c r="AW385" s="242"/>
      <c r="AX385" s="242"/>
      <c r="AY385" s="242"/>
      <c r="AZ385" s="242"/>
      <c r="BA385" s="135"/>
      <c r="BY385" s="135"/>
      <c r="BZ385" s="242"/>
      <c r="CA385" s="242"/>
      <c r="CB385" s="242"/>
      <c r="CC385" s="242"/>
      <c r="CD385" s="242"/>
      <c r="CE385" s="242"/>
      <c r="CF385" s="242"/>
      <c r="CG385" s="242"/>
      <c r="CH385" s="242"/>
      <c r="CI385" s="242"/>
      <c r="CJ385" s="242"/>
      <c r="CK385" s="242"/>
      <c r="CL385" s="242"/>
      <c r="CM385" s="242"/>
      <c r="CN385" s="242"/>
      <c r="CO385" s="242"/>
      <c r="CP385" s="242"/>
      <c r="CQ385" s="242"/>
      <c r="CR385" s="242"/>
      <c r="CS385" s="242"/>
      <c r="CT385" s="242"/>
      <c r="CU385" s="242"/>
      <c r="CV385" s="242"/>
      <c r="CW385" s="242"/>
      <c r="CX385" s="242"/>
      <c r="CY385" s="242"/>
      <c r="CZ385" s="242"/>
    </row>
    <row r="386" s="133" customFormat="true" ht="15" customHeight="true" x14ac:dyDescent="0.2">
      <c r="Y386" s="135"/>
      <c r="Z386" s="242"/>
      <c r="AA386" s="242"/>
      <c r="AB386" s="242"/>
      <c r="AC386" s="242"/>
      <c r="AD386" s="242"/>
      <c r="AE386" s="242"/>
      <c r="AF386" s="242"/>
      <c r="AG386" s="242"/>
      <c r="AH386" s="242"/>
      <c r="AI386" s="242"/>
      <c r="AJ386" s="242"/>
      <c r="AK386" s="242"/>
      <c r="AL386" s="242"/>
      <c r="AM386" s="242"/>
      <c r="AN386" s="242"/>
      <c r="AO386" s="242"/>
      <c r="AP386" s="242"/>
      <c r="AQ386" s="242"/>
      <c r="AR386" s="242"/>
      <c r="AS386" s="242"/>
      <c r="AT386" s="242"/>
      <c r="AU386" s="242"/>
      <c r="AV386" s="242"/>
      <c r="AW386" s="242"/>
      <c r="AX386" s="242"/>
      <c r="AY386" s="242"/>
      <c r="AZ386" s="242"/>
      <c r="BA386" s="135"/>
      <c r="BY386" s="135"/>
      <c r="BZ386" s="242"/>
      <c r="CA386" s="242"/>
      <c r="CB386" s="242"/>
      <c r="CC386" s="242"/>
      <c r="CD386" s="242"/>
      <c r="CE386" s="242"/>
      <c r="CF386" s="242"/>
      <c r="CG386" s="242"/>
      <c r="CH386" s="242"/>
      <c r="CI386" s="242"/>
      <c r="CJ386" s="242"/>
      <c r="CK386" s="242"/>
      <c r="CL386" s="242"/>
      <c r="CM386" s="242"/>
      <c r="CN386" s="242"/>
      <c r="CO386" s="242"/>
      <c r="CP386" s="242"/>
      <c r="CQ386" s="242"/>
      <c r="CR386" s="242"/>
      <c r="CS386" s="242"/>
      <c r="CT386" s="242"/>
      <c r="CU386" s="242"/>
      <c r="CV386" s="242"/>
      <c r="CW386" s="242"/>
      <c r="CX386" s="242"/>
      <c r="CY386" s="242"/>
      <c r="CZ386" s="242"/>
    </row>
    <row r="387" s="133" customFormat="true" ht="15" customHeight="true" x14ac:dyDescent="0.2">
      <c r="Y387" s="135"/>
      <c r="Z387" s="242"/>
      <c r="AA387" s="242"/>
      <c r="AB387" s="242"/>
      <c r="AC387" s="242"/>
      <c r="AD387" s="242"/>
      <c r="AE387" s="242"/>
      <c r="AF387" s="242"/>
      <c r="AG387" s="242"/>
      <c r="AH387" s="242"/>
      <c r="AI387" s="242"/>
      <c r="AJ387" s="242"/>
      <c r="AK387" s="242"/>
      <c r="AL387" s="242"/>
      <c r="AM387" s="242"/>
      <c r="AN387" s="242"/>
      <c r="AO387" s="242"/>
      <c r="AP387" s="242"/>
      <c r="AQ387" s="242"/>
      <c r="AR387" s="242"/>
      <c r="AS387" s="242"/>
      <c r="AT387" s="242"/>
      <c r="AU387" s="242"/>
      <c r="AV387" s="242"/>
      <c r="AW387" s="242"/>
      <c r="AX387" s="242"/>
      <c r="AY387" s="242"/>
      <c r="AZ387" s="242"/>
      <c r="BA387" s="135"/>
      <c r="BY387" s="135"/>
      <c r="BZ387" s="242"/>
      <c r="CA387" s="242"/>
      <c r="CB387" s="242"/>
      <c r="CC387" s="242"/>
      <c r="CD387" s="242"/>
      <c r="CE387" s="242"/>
      <c r="CF387" s="242"/>
      <c r="CG387" s="242"/>
      <c r="CH387" s="242"/>
      <c r="CI387" s="242"/>
      <c r="CJ387" s="242"/>
      <c r="CK387" s="242"/>
      <c r="CL387" s="242"/>
      <c r="CM387" s="242"/>
      <c r="CN387" s="242"/>
      <c r="CO387" s="242"/>
      <c r="CP387" s="242"/>
      <c r="CQ387" s="242"/>
      <c r="CR387" s="242"/>
      <c r="CS387" s="242"/>
      <c r="CT387" s="242"/>
      <c r="CU387" s="242"/>
      <c r="CV387" s="242"/>
      <c r="CW387" s="242"/>
      <c r="CX387" s="242"/>
      <c r="CY387" s="242"/>
      <c r="CZ387" s="242"/>
    </row>
    <row r="388" s="133" customFormat="true" ht="15" customHeight="true" x14ac:dyDescent="0.2">
      <c r="Y388" s="135"/>
      <c r="Z388" s="242"/>
      <c r="AA388" s="242"/>
      <c r="AB388" s="242"/>
      <c r="AC388" s="242"/>
      <c r="AD388" s="242"/>
      <c r="AE388" s="242"/>
      <c r="AF388" s="242"/>
      <c r="AG388" s="242"/>
      <c r="AH388" s="242"/>
      <c r="AI388" s="242"/>
      <c r="AJ388" s="242"/>
      <c r="AK388" s="242"/>
      <c r="AL388" s="242"/>
      <c r="AM388" s="242"/>
      <c r="AN388" s="242"/>
      <c r="AO388" s="242"/>
      <c r="AP388" s="242"/>
      <c r="AQ388" s="242"/>
      <c r="AR388" s="242"/>
      <c r="AS388" s="242"/>
      <c r="AT388" s="242"/>
      <c r="AU388" s="242"/>
      <c r="AV388" s="242"/>
      <c r="AW388" s="242"/>
      <c r="AX388" s="242"/>
      <c r="AY388" s="242"/>
      <c r="AZ388" s="242"/>
      <c r="BA388" s="135"/>
      <c r="BY388" s="135"/>
      <c r="BZ388" s="242"/>
      <c r="CA388" s="242"/>
      <c r="CB388" s="242"/>
      <c r="CC388" s="242"/>
      <c r="CD388" s="242"/>
      <c r="CE388" s="242"/>
      <c r="CF388" s="242"/>
      <c r="CG388" s="242"/>
      <c r="CH388" s="242"/>
      <c r="CI388" s="242"/>
      <c r="CJ388" s="242"/>
      <c r="CK388" s="242"/>
      <c r="CL388" s="242"/>
      <c r="CM388" s="242"/>
      <c r="CN388" s="242"/>
      <c r="CO388" s="242"/>
      <c r="CP388" s="242"/>
      <c r="CQ388" s="242"/>
      <c r="CR388" s="242"/>
      <c r="CS388" s="242"/>
      <c r="CT388" s="242"/>
      <c r="CU388" s="242"/>
      <c r="CV388" s="242"/>
      <c r="CW388" s="242"/>
      <c r="CX388" s="242"/>
      <c r="CY388" s="242"/>
      <c r="CZ388" s="242"/>
    </row>
    <row r="389" s="133" customFormat="true" ht="15" customHeight="true" x14ac:dyDescent="0.2">
      <c r="Y389" s="135"/>
      <c r="Z389" s="242"/>
      <c r="AA389" s="242"/>
      <c r="AB389" s="242"/>
      <c r="AC389" s="242"/>
      <c r="AD389" s="242"/>
      <c r="AE389" s="242"/>
      <c r="AF389" s="242"/>
      <c r="AG389" s="242"/>
      <c r="AH389" s="242"/>
      <c r="AI389" s="242"/>
      <c r="AJ389" s="242"/>
      <c r="AK389" s="242"/>
      <c r="AL389" s="242"/>
      <c r="AM389" s="242"/>
      <c r="AN389" s="242"/>
      <c r="AO389" s="242"/>
      <c r="AP389" s="242"/>
      <c r="AQ389" s="242"/>
      <c r="AR389" s="242"/>
      <c r="AS389" s="242"/>
      <c r="AT389" s="242"/>
      <c r="AU389" s="242"/>
      <c r="AV389" s="242"/>
      <c r="AW389" s="242"/>
      <c r="AX389" s="242"/>
      <c r="AY389" s="242"/>
      <c r="AZ389" s="242"/>
      <c r="BA389" s="135"/>
      <c r="BY389" s="135"/>
      <c r="BZ389" s="242"/>
      <c r="CA389" s="242"/>
      <c r="CB389" s="242"/>
      <c r="CC389" s="242"/>
      <c r="CD389" s="242"/>
      <c r="CE389" s="242"/>
      <c r="CF389" s="242"/>
      <c r="CG389" s="242"/>
      <c r="CH389" s="242"/>
      <c r="CI389" s="242"/>
      <c r="CJ389" s="242"/>
      <c r="CK389" s="242"/>
      <c r="CL389" s="242"/>
      <c r="CM389" s="242"/>
      <c r="CN389" s="242"/>
      <c r="CO389" s="242"/>
      <c r="CP389" s="242"/>
      <c r="CQ389" s="242"/>
      <c r="CR389" s="242"/>
      <c r="CS389" s="242"/>
      <c r="CT389" s="242"/>
      <c r="CU389" s="242"/>
      <c r="CV389" s="242"/>
      <c r="CW389" s="242"/>
      <c r="CX389" s="242"/>
      <c r="CY389" s="242"/>
      <c r="CZ389" s="242"/>
    </row>
    <row r="390" s="133" customFormat="true" ht="15" customHeight="true" x14ac:dyDescent="0.2">
      <c r="Y390" s="135"/>
      <c r="Z390" s="242"/>
      <c r="AA390" s="242"/>
      <c r="AB390" s="242"/>
      <c r="AC390" s="242"/>
      <c r="AD390" s="242"/>
      <c r="AE390" s="242"/>
      <c r="AF390" s="242"/>
      <c r="AG390" s="242"/>
      <c r="AH390" s="242"/>
      <c r="AI390" s="242"/>
      <c r="AJ390" s="242"/>
      <c r="AK390" s="242"/>
      <c r="AL390" s="242"/>
      <c r="AM390" s="242"/>
      <c r="AN390" s="242"/>
      <c r="AO390" s="242"/>
      <c r="AP390" s="242"/>
      <c r="AQ390" s="242"/>
      <c r="AR390" s="242"/>
      <c r="AS390" s="242"/>
      <c r="AT390" s="242"/>
      <c r="AU390" s="242"/>
      <c r="AV390" s="242"/>
      <c r="AW390" s="242"/>
      <c r="AX390" s="242"/>
      <c r="AY390" s="242"/>
      <c r="AZ390" s="242"/>
      <c r="BA390" s="135"/>
      <c r="BY390" s="135"/>
      <c r="BZ390" s="242"/>
      <c r="CA390" s="242"/>
      <c r="CB390" s="242"/>
      <c r="CC390" s="242"/>
      <c r="CD390" s="242"/>
      <c r="CE390" s="242"/>
      <c r="CF390" s="242"/>
      <c r="CG390" s="242"/>
      <c r="CH390" s="242"/>
      <c r="CI390" s="242"/>
      <c r="CJ390" s="242"/>
      <c r="CK390" s="242"/>
      <c r="CL390" s="242"/>
      <c r="CM390" s="242"/>
      <c r="CN390" s="242"/>
      <c r="CO390" s="242"/>
      <c r="CP390" s="242"/>
      <c r="CQ390" s="242"/>
      <c r="CR390" s="242"/>
      <c r="CS390" s="242"/>
      <c r="CT390" s="242"/>
      <c r="CU390" s="242"/>
      <c r="CV390" s="242"/>
      <c r="CW390" s="242"/>
      <c r="CX390" s="242"/>
      <c r="CY390" s="242"/>
      <c r="CZ390" s="242"/>
    </row>
    <row r="391" s="133" customFormat="true" ht="15" customHeight="true" x14ac:dyDescent="0.2">
      <c r="Y391" s="135"/>
      <c r="Z391" s="242"/>
      <c r="AA391" s="242"/>
      <c r="AB391" s="242"/>
      <c r="AC391" s="242"/>
      <c r="AD391" s="242"/>
      <c r="AE391" s="242"/>
      <c r="AF391" s="242"/>
      <c r="AG391" s="242"/>
      <c r="AH391" s="242"/>
      <c r="AI391" s="242"/>
      <c r="AJ391" s="242"/>
      <c r="AK391" s="242"/>
      <c r="AL391" s="242"/>
      <c r="AM391" s="242"/>
      <c r="AN391" s="242"/>
      <c r="AO391" s="242"/>
      <c r="AP391" s="242"/>
      <c r="AQ391" s="242"/>
      <c r="AR391" s="242"/>
      <c r="AS391" s="242"/>
      <c r="AT391" s="242"/>
      <c r="AU391" s="242"/>
      <c r="AV391" s="242"/>
      <c r="AW391" s="242"/>
      <c r="AX391" s="242"/>
      <c r="AY391" s="242"/>
      <c r="AZ391" s="242"/>
      <c r="BA391" s="135"/>
      <c r="BY391" s="135"/>
      <c r="BZ391" s="242"/>
      <c r="CA391" s="242"/>
      <c r="CB391" s="242"/>
      <c r="CC391" s="242"/>
      <c r="CD391" s="242"/>
      <c r="CE391" s="242"/>
      <c r="CF391" s="242"/>
      <c r="CG391" s="242"/>
      <c r="CH391" s="242"/>
      <c r="CI391" s="242"/>
      <c r="CJ391" s="242"/>
      <c r="CK391" s="242"/>
      <c r="CL391" s="242"/>
      <c r="CM391" s="242"/>
      <c r="CN391" s="242"/>
      <c r="CO391" s="242"/>
      <c r="CP391" s="242"/>
      <c r="CQ391" s="242"/>
      <c r="CR391" s="242"/>
      <c r="CS391" s="242"/>
      <c r="CT391" s="242"/>
      <c r="CU391" s="242"/>
      <c r="CV391" s="242"/>
      <c r="CW391" s="242"/>
      <c r="CX391" s="242"/>
      <c r="CY391" s="242"/>
      <c r="CZ391" s="242"/>
    </row>
    <row r="392" s="133" customFormat="true" ht="15" customHeight="true" x14ac:dyDescent="0.2">
      <c r="Y392" s="135"/>
      <c r="Z392" s="242"/>
      <c r="AA392" s="242"/>
      <c r="AB392" s="242"/>
      <c r="AC392" s="242"/>
      <c r="AD392" s="242"/>
      <c r="AE392" s="242"/>
      <c r="AF392" s="242"/>
      <c r="AG392" s="242"/>
      <c r="AH392" s="242"/>
      <c r="AI392" s="242"/>
      <c r="AJ392" s="242"/>
      <c r="AK392" s="242"/>
      <c r="AL392" s="242"/>
      <c r="AM392" s="242"/>
      <c r="AN392" s="242"/>
      <c r="AO392" s="242"/>
      <c r="AP392" s="242"/>
      <c r="AQ392" s="242"/>
      <c r="AR392" s="242"/>
      <c r="AS392" s="242"/>
      <c r="AT392" s="242"/>
      <c r="AU392" s="242"/>
      <c r="AV392" s="242"/>
      <c r="AW392" s="242"/>
      <c r="AX392" s="242"/>
      <c r="AY392" s="242"/>
      <c r="AZ392" s="242"/>
      <c r="BA392" s="135"/>
      <c r="BY392" s="135"/>
      <c r="BZ392" s="242"/>
      <c r="CA392" s="242"/>
      <c r="CB392" s="242"/>
      <c r="CC392" s="242"/>
      <c r="CD392" s="242"/>
      <c r="CE392" s="242"/>
      <c r="CF392" s="242"/>
      <c r="CG392" s="242"/>
      <c r="CH392" s="242"/>
      <c r="CI392" s="242"/>
      <c r="CJ392" s="242"/>
      <c r="CK392" s="242"/>
      <c r="CL392" s="242"/>
      <c r="CM392" s="242"/>
      <c r="CN392" s="242"/>
      <c r="CO392" s="242"/>
      <c r="CP392" s="242"/>
      <c r="CQ392" s="242"/>
      <c r="CR392" s="242"/>
      <c r="CS392" s="242"/>
      <c r="CT392" s="242"/>
      <c r="CU392" s="242"/>
      <c r="CV392" s="242"/>
      <c r="CW392" s="242"/>
      <c r="CX392" s="242"/>
      <c r="CY392" s="242"/>
      <c r="CZ392" s="242"/>
    </row>
    <row r="393" s="133" customFormat="true" ht="15" customHeight="true" x14ac:dyDescent="0.2">
      <c r="Y393" s="135"/>
      <c r="Z393" s="242"/>
      <c r="AA393" s="242"/>
      <c r="AB393" s="242"/>
      <c r="AC393" s="242"/>
      <c r="AD393" s="242"/>
      <c r="AE393" s="242"/>
      <c r="AF393" s="242"/>
      <c r="AG393" s="242"/>
      <c r="AH393" s="242"/>
      <c r="AI393" s="242"/>
      <c r="AJ393" s="242"/>
      <c r="AK393" s="242"/>
      <c r="AL393" s="242"/>
      <c r="AM393" s="242"/>
      <c r="AN393" s="242"/>
      <c r="AO393" s="242"/>
      <c r="AP393" s="242"/>
      <c r="AQ393" s="242"/>
      <c r="AR393" s="242"/>
      <c r="AS393" s="242"/>
      <c r="AT393" s="242"/>
      <c r="AU393" s="242"/>
      <c r="AV393" s="242"/>
      <c r="AW393" s="242"/>
      <c r="AX393" s="242"/>
      <c r="AY393" s="242"/>
      <c r="AZ393" s="242"/>
      <c r="BA393" s="135"/>
      <c r="BY393" s="135"/>
      <c r="BZ393" s="242"/>
      <c r="CA393" s="242"/>
      <c r="CB393" s="242"/>
      <c r="CC393" s="242"/>
      <c r="CD393" s="242"/>
      <c r="CE393" s="242"/>
      <c r="CF393" s="242"/>
      <c r="CG393" s="242"/>
      <c r="CH393" s="242"/>
      <c r="CI393" s="242"/>
      <c r="CJ393" s="242"/>
      <c r="CK393" s="242"/>
      <c r="CL393" s="242"/>
      <c r="CM393" s="242"/>
      <c r="CN393" s="242"/>
      <c r="CO393" s="242"/>
      <c r="CP393" s="242"/>
      <c r="CQ393" s="242"/>
      <c r="CR393" s="242"/>
      <c r="CS393" s="242"/>
      <c r="CT393" s="242"/>
      <c r="CU393" s="242"/>
      <c r="CV393" s="242"/>
      <c r="CW393" s="242"/>
      <c r="CX393" s="242"/>
      <c r="CY393" s="242"/>
      <c r="CZ393" s="242"/>
    </row>
    <row r="394" s="133" customFormat="true" ht="15" customHeight="true" x14ac:dyDescent="0.2">
      <c r="Y394" s="135"/>
      <c r="Z394" s="242"/>
      <c r="AA394" s="242"/>
      <c r="AB394" s="242"/>
      <c r="AC394" s="242"/>
      <c r="AD394" s="242"/>
      <c r="AE394" s="242"/>
      <c r="AF394" s="242"/>
      <c r="AG394" s="242"/>
      <c r="AH394" s="242"/>
      <c r="AI394" s="242"/>
      <c r="AJ394" s="242"/>
      <c r="AK394" s="242"/>
      <c r="AL394" s="242"/>
      <c r="AM394" s="242"/>
      <c r="AN394" s="242"/>
      <c r="AO394" s="242"/>
      <c r="AP394" s="242"/>
      <c r="AQ394" s="242"/>
      <c r="AR394" s="242"/>
      <c r="AS394" s="242"/>
      <c r="AT394" s="242"/>
      <c r="AU394" s="242"/>
      <c r="AV394" s="242"/>
      <c r="AW394" s="242"/>
      <c r="AX394" s="242"/>
      <c r="AY394" s="242"/>
      <c r="AZ394" s="242"/>
      <c r="BA394" s="135"/>
      <c r="BY394" s="135"/>
      <c r="BZ394" s="242"/>
      <c r="CA394" s="242"/>
      <c r="CB394" s="242"/>
      <c r="CC394" s="242"/>
      <c r="CD394" s="242"/>
      <c r="CE394" s="242"/>
      <c r="CF394" s="242"/>
      <c r="CG394" s="242"/>
      <c r="CH394" s="242"/>
      <c r="CI394" s="242"/>
      <c r="CJ394" s="242"/>
      <c r="CK394" s="242"/>
      <c r="CL394" s="242"/>
      <c r="CM394" s="242"/>
      <c r="CN394" s="242"/>
      <c r="CO394" s="242"/>
      <c r="CP394" s="242"/>
      <c r="CQ394" s="242"/>
      <c r="CR394" s="242"/>
      <c r="CS394" s="242"/>
      <c r="CT394" s="242"/>
      <c r="CU394" s="242"/>
      <c r="CV394" s="242"/>
      <c r="CW394" s="242"/>
      <c r="CX394" s="242"/>
      <c r="CY394" s="242"/>
      <c r="CZ394" s="242"/>
    </row>
    <row r="395" s="133" customFormat="true" ht="15" customHeight="true" x14ac:dyDescent="0.2">
      <c r="Y395" s="135"/>
      <c r="Z395" s="242"/>
      <c r="AA395" s="242"/>
      <c r="AB395" s="242"/>
      <c r="AC395" s="242"/>
      <c r="AD395" s="242"/>
      <c r="AE395" s="242"/>
      <c r="AF395" s="242"/>
      <c r="AG395" s="242"/>
      <c r="AH395" s="242"/>
      <c r="AI395" s="242"/>
      <c r="AJ395" s="242"/>
      <c r="AK395" s="242"/>
      <c r="AL395" s="242"/>
      <c r="AM395" s="242"/>
      <c r="AN395" s="242"/>
      <c r="AO395" s="242"/>
      <c r="AP395" s="242"/>
      <c r="AQ395" s="242"/>
      <c r="AR395" s="242"/>
      <c r="AS395" s="242"/>
      <c r="AT395" s="242"/>
      <c r="AU395" s="242"/>
      <c r="AV395" s="242"/>
      <c r="AW395" s="242"/>
      <c r="AX395" s="242"/>
      <c r="AY395" s="242"/>
      <c r="AZ395" s="242"/>
      <c r="BA395" s="135"/>
      <c r="BY395" s="135"/>
      <c r="BZ395" s="242"/>
      <c r="CA395" s="242"/>
      <c r="CB395" s="242"/>
      <c r="CC395" s="242"/>
      <c r="CD395" s="242"/>
      <c r="CE395" s="242"/>
      <c r="CF395" s="242"/>
      <c r="CG395" s="242"/>
      <c r="CH395" s="242"/>
      <c r="CI395" s="242"/>
      <c r="CJ395" s="242"/>
      <c r="CK395" s="242"/>
      <c r="CL395" s="242"/>
      <c r="CM395" s="242"/>
      <c r="CN395" s="242"/>
      <c r="CO395" s="242"/>
      <c r="CP395" s="242"/>
      <c r="CQ395" s="242"/>
      <c r="CR395" s="242"/>
      <c r="CS395" s="242"/>
      <c r="CT395" s="242"/>
      <c r="CU395" s="242"/>
      <c r="CV395" s="242"/>
      <c r="CW395" s="242"/>
      <c r="CX395" s="242"/>
      <c r="CY395" s="242"/>
      <c r="CZ395" s="242"/>
    </row>
    <row r="396" s="133" customFormat="true" ht="15" customHeight="true" x14ac:dyDescent="0.2">
      <c r="Y396" s="135"/>
      <c r="Z396" s="242"/>
      <c r="AA396" s="242"/>
      <c r="AB396" s="242"/>
      <c r="AC396" s="242"/>
      <c r="AD396" s="242"/>
      <c r="AE396" s="242"/>
      <c r="AF396" s="242"/>
      <c r="AG396" s="242"/>
      <c r="AH396" s="242"/>
      <c r="AI396" s="242"/>
      <c r="AJ396" s="242"/>
      <c r="AK396" s="242"/>
      <c r="AL396" s="242"/>
      <c r="AM396" s="242"/>
      <c r="AN396" s="242"/>
      <c r="AO396" s="242"/>
      <c r="AP396" s="242"/>
      <c r="AQ396" s="242"/>
      <c r="AR396" s="242"/>
      <c r="AS396" s="242"/>
      <c r="AT396" s="242"/>
      <c r="AU396" s="242"/>
      <c r="AV396" s="242"/>
      <c r="AW396" s="242"/>
      <c r="AX396" s="242"/>
      <c r="AY396" s="242"/>
      <c r="AZ396" s="242"/>
      <c r="BA396" s="135"/>
      <c r="BY396" s="135"/>
      <c r="BZ396" s="242"/>
      <c r="CA396" s="242"/>
      <c r="CB396" s="242"/>
      <c r="CC396" s="242"/>
      <c r="CD396" s="242"/>
      <c r="CE396" s="242"/>
      <c r="CF396" s="242"/>
      <c r="CG396" s="242"/>
      <c r="CH396" s="242"/>
      <c r="CI396" s="242"/>
      <c r="CJ396" s="242"/>
      <c r="CK396" s="242"/>
      <c r="CL396" s="242"/>
      <c r="CM396" s="242"/>
      <c r="CN396" s="242"/>
      <c r="CO396" s="242"/>
      <c r="CP396" s="242"/>
      <c r="CQ396" s="242"/>
      <c r="CR396" s="242"/>
      <c r="CS396" s="242"/>
      <c r="CT396" s="242"/>
      <c r="CU396" s="242"/>
      <c r="CV396" s="242"/>
      <c r="CW396" s="242"/>
      <c r="CX396" s="242"/>
      <c r="CY396" s="242"/>
      <c r="CZ396" s="242"/>
    </row>
    <row r="397" s="133" customFormat="true" ht="15" customHeight="true" x14ac:dyDescent="0.2">
      <c r="Y397" s="135"/>
      <c r="Z397" s="242"/>
      <c r="AA397" s="242"/>
      <c r="AB397" s="242"/>
      <c r="AC397" s="242"/>
      <c r="AD397" s="242"/>
      <c r="AE397" s="242"/>
      <c r="AF397" s="242"/>
      <c r="AG397" s="242"/>
      <c r="AH397" s="242"/>
      <c r="AI397" s="242"/>
      <c r="AJ397" s="242"/>
      <c r="AK397" s="242"/>
      <c r="AL397" s="242"/>
      <c r="AM397" s="242"/>
      <c r="AN397" s="242"/>
      <c r="AO397" s="242"/>
      <c r="AP397" s="242"/>
      <c r="AQ397" s="242"/>
      <c r="AR397" s="242"/>
      <c r="AS397" s="242"/>
      <c r="AT397" s="242"/>
      <c r="AU397" s="242"/>
      <c r="AV397" s="242"/>
      <c r="AW397" s="242"/>
      <c r="AX397" s="242"/>
      <c r="AY397" s="242"/>
      <c r="AZ397" s="242"/>
      <c r="BA397" s="135"/>
      <c r="BY397" s="135"/>
      <c r="BZ397" s="242"/>
      <c r="CA397" s="242"/>
      <c r="CB397" s="242"/>
      <c r="CC397" s="242"/>
      <c r="CD397" s="242"/>
      <c r="CE397" s="242"/>
      <c r="CF397" s="242"/>
      <c r="CG397" s="242"/>
      <c r="CH397" s="242"/>
      <c r="CI397" s="242"/>
      <c r="CJ397" s="242"/>
      <c r="CK397" s="242"/>
      <c r="CL397" s="242"/>
      <c r="CM397" s="242"/>
      <c r="CN397" s="242"/>
      <c r="CO397" s="242"/>
      <c r="CP397" s="242"/>
      <c r="CQ397" s="242"/>
      <c r="CR397" s="242"/>
      <c r="CS397" s="242"/>
      <c r="CT397" s="242"/>
      <c r="CU397" s="242"/>
      <c r="CV397" s="242"/>
      <c r="CW397" s="242"/>
      <c r="CX397" s="242"/>
      <c r="CY397" s="242"/>
      <c r="CZ397" s="242"/>
    </row>
    <row r="398" s="133" customFormat="true" ht="15" customHeight="true" x14ac:dyDescent="0.2">
      <c r="Y398" s="135"/>
      <c r="Z398" s="242"/>
      <c r="AA398" s="242"/>
      <c r="AB398" s="242"/>
      <c r="AC398" s="242"/>
      <c r="AD398" s="242"/>
      <c r="AE398" s="242"/>
      <c r="AF398" s="242"/>
      <c r="AG398" s="242"/>
      <c r="AH398" s="242"/>
      <c r="AI398" s="242"/>
      <c r="AJ398" s="242"/>
      <c r="AK398" s="242"/>
      <c r="AL398" s="242"/>
      <c r="AM398" s="242"/>
      <c r="AN398" s="242"/>
      <c r="AO398" s="242"/>
      <c r="AP398" s="242"/>
      <c r="AQ398" s="242"/>
      <c r="AR398" s="242"/>
      <c r="AS398" s="242"/>
      <c r="AT398" s="242"/>
      <c r="AU398" s="242"/>
      <c r="AV398" s="242"/>
      <c r="AW398" s="242"/>
      <c r="AX398" s="242"/>
      <c r="AY398" s="242"/>
      <c r="AZ398" s="242"/>
      <c r="BA398" s="135"/>
      <c r="BY398" s="135"/>
      <c r="BZ398" s="242"/>
      <c r="CA398" s="242"/>
      <c r="CB398" s="242"/>
      <c r="CC398" s="242"/>
      <c r="CD398" s="242"/>
      <c r="CE398" s="242"/>
      <c r="CF398" s="242"/>
      <c r="CG398" s="242"/>
      <c r="CH398" s="242"/>
      <c r="CI398" s="242"/>
      <c r="CJ398" s="242"/>
      <c r="CK398" s="242"/>
      <c r="CL398" s="242"/>
      <c r="CM398" s="242"/>
      <c r="CN398" s="242"/>
      <c r="CO398" s="242"/>
      <c r="CP398" s="242"/>
      <c r="CQ398" s="242"/>
      <c r="CR398" s="242"/>
      <c r="CS398" s="242"/>
      <c r="CT398" s="242"/>
      <c r="CU398" s="242"/>
      <c r="CV398" s="242"/>
      <c r="CW398" s="242"/>
      <c r="CX398" s="242"/>
      <c r="CY398" s="242"/>
      <c r="CZ398" s="242"/>
    </row>
    <row r="399" s="245" customFormat="true" ht="15" customHeight="true" x14ac:dyDescent="0.25">
      <c r="A399" s="139"/>
      <c r="B399" s="139"/>
      <c r="C399" s="1132" t="s">
        <v>131</v>
      </c>
      <c r="D399" s="1133"/>
      <c r="E399" s="1133"/>
      <c r="F399" s="1133"/>
      <c r="G399" s="139"/>
      <c r="H399" s="1134" t="s">
        <v>132</v>
      </c>
      <c r="I399" s="1135"/>
      <c r="J399" s="1135"/>
      <c r="K399" s="1135"/>
      <c r="M399" s="1134" t="s">
        <v>133</v>
      </c>
      <c r="N399" s="1135"/>
      <c r="O399" s="1135"/>
      <c r="P399" s="1135"/>
      <c r="Z399" s="238"/>
      <c r="AA399" s="238"/>
      <c r="AB399" s="238"/>
      <c r="AC399" s="238"/>
      <c r="AD399" s="238"/>
      <c r="AE399" s="238"/>
      <c r="AF399" s="238"/>
      <c r="AG399" s="238"/>
      <c r="AH399" s="238"/>
      <c r="AI399" s="238"/>
      <c r="AJ399" s="238"/>
      <c r="AK399" s="238"/>
      <c r="AL399" s="238"/>
      <c r="AM399" s="238"/>
      <c r="AN399" s="238"/>
      <c r="AO399" s="238"/>
      <c r="AP399" s="238"/>
      <c r="AQ399" s="238"/>
      <c r="AR399" s="238"/>
      <c r="AS399" s="238"/>
      <c r="AT399" s="238"/>
      <c r="AU399" s="238"/>
      <c r="AV399" s="238"/>
      <c r="AW399" s="238"/>
      <c r="AX399" s="238"/>
      <c r="AY399" s="238"/>
      <c r="AZ399" s="238"/>
      <c r="BB399" s="139"/>
      <c r="BZ399" s="238"/>
      <c r="CA399" s="238"/>
      <c r="CB399" s="238"/>
      <c r="CC399" s="238"/>
      <c r="CD399" s="238"/>
      <c r="CE399" s="238"/>
      <c r="CF399" s="238"/>
      <c r="CG399" s="238"/>
      <c r="CH399" s="238"/>
      <c r="CI399" s="238"/>
      <c r="CJ399" s="238"/>
      <c r="CK399" s="238"/>
      <c r="CL399" s="238"/>
      <c r="CM399" s="238"/>
      <c r="CN399" s="238"/>
      <c r="CO399" s="238"/>
      <c r="CP399" s="238"/>
      <c r="CQ399" s="238"/>
      <c r="CR399" s="238"/>
      <c r="CS399" s="238"/>
      <c r="CT399" s="238"/>
      <c r="CU399" s="238"/>
      <c r="CV399" s="238"/>
      <c r="CW399" s="238"/>
      <c r="CX399" s="238"/>
      <c r="CY399" s="238"/>
      <c r="CZ399" s="238"/>
    </row>
    <row r="400" s="245" customFormat="true" ht="15" customHeight="true" x14ac:dyDescent="0.2">
      <c r="A400" s="139"/>
      <c r="B400" s="139"/>
      <c r="C400" s="1127" t="s">
        <v>209</v>
      </c>
      <c r="D400" s="1087"/>
      <c r="E400" s="1087"/>
      <c r="F400"/>
      <c r="G400"/>
      <c r="H400" s="1087" t="s">
        <v>209</v>
      </c>
      <c r="I400" s="1087"/>
      <c r="J400" s="1087"/>
      <c r="K400"/>
      <c r="L400"/>
      <c r="M400" s="1087" t="s">
        <v>209</v>
      </c>
      <c r="N400" s="1087"/>
      <c r="O400" s="1087"/>
      <c r="P400"/>
      <c r="Q400"/>
      <c r="R400" s="238"/>
      <c r="Z400" s="238"/>
      <c r="AA400" s="238"/>
      <c r="AB400" s="238"/>
      <c r="AC400" s="238"/>
      <c r="AD400" s="238"/>
      <c r="AE400" s="238"/>
      <c r="AF400" s="238"/>
      <c r="AG400" s="238"/>
      <c r="AH400" s="238"/>
      <c r="AI400" s="238"/>
      <c r="AJ400" s="238"/>
      <c r="AK400" s="238"/>
      <c r="AL400" s="238"/>
      <c r="AM400" s="238"/>
      <c r="AN400" s="238"/>
      <c r="AO400" s="238"/>
      <c r="AP400" s="238"/>
      <c r="AQ400" s="238"/>
      <c r="AR400" s="238"/>
      <c r="AS400" s="238"/>
      <c r="AT400" s="238"/>
      <c r="AU400" s="238"/>
      <c r="AV400" s="238"/>
      <c r="AW400" s="238"/>
      <c r="AX400" s="238"/>
      <c r="AY400" s="238"/>
      <c r="AZ400" s="238"/>
      <c r="BB400" s="139"/>
      <c r="BZ400" s="238"/>
      <c r="CA400" s="238"/>
      <c r="CB400" s="238"/>
      <c r="CC400" s="238"/>
      <c r="CD400" s="238"/>
      <c r="CE400" s="238"/>
      <c r="CF400" s="238"/>
      <c r="CG400" s="238"/>
      <c r="CH400" s="238"/>
      <c r="CI400" s="238"/>
      <c r="CJ400" s="238"/>
      <c r="CK400" s="238"/>
      <c r="CL400" s="238"/>
      <c r="CM400" s="238"/>
      <c r="CN400" s="238"/>
      <c r="CO400" s="238"/>
      <c r="CP400" s="238"/>
      <c r="CQ400" s="238"/>
      <c r="CR400" s="238"/>
      <c r="CS400" s="238"/>
      <c r="CT400" s="238"/>
      <c r="CU400" s="238"/>
      <c r="CV400" s="238"/>
      <c r="CW400" s="238"/>
      <c r="CX400" s="238"/>
      <c r="CY400" s="238"/>
      <c r="CZ400" s="238"/>
    </row>
    <row r="401" s="245" customFormat="true" ht="25.15" customHeight="true" x14ac:dyDescent="0.2">
      <c r="A401" s="139"/>
      <c r="B401" s="139"/>
      <c r="C401" s="1081" t="s">
        <v>210</v>
      </c>
      <c r="D401" s="1079"/>
      <c r="E401" s="950" t="s">
        <v>211</v>
      </c>
      <c r="F401" s="794"/>
      <c r="G401" s="794"/>
      <c r="H401" s="1079" t="s">
        <v>210</v>
      </c>
      <c r="I401" s="1079"/>
      <c r="J401" s="951" t="s">
        <v>211</v>
      </c>
      <c r="K401" s="794"/>
      <c r="L401" s="794"/>
      <c r="M401" s="1079" t="s">
        <v>210</v>
      </c>
      <c r="N401" s="1079"/>
      <c r="O401" s="952" t="s">
        <v>211</v>
      </c>
      <c r="P401" s="794"/>
      <c r="Q401" s="794"/>
      <c r="R401" s="238"/>
      <c r="Z401" s="238"/>
      <c r="AA401" s="238"/>
      <c r="AB401" s="238"/>
      <c r="AC401" s="238"/>
      <c r="AD401" s="238"/>
      <c r="AE401" s="238"/>
      <c r="AF401" s="238"/>
      <c r="AG401" s="238"/>
      <c r="AH401" s="238"/>
      <c r="AI401" s="238"/>
      <c r="AJ401" s="238"/>
      <c r="AK401" s="238"/>
      <c r="AL401" s="238"/>
      <c r="AM401" s="238"/>
      <c r="AN401" s="238"/>
      <c r="AO401" s="238"/>
      <c r="AP401" s="238"/>
      <c r="AQ401" s="238"/>
      <c r="AR401" s="238"/>
      <c r="AS401" s="238"/>
      <c r="AT401" s="238"/>
      <c r="AU401" s="238"/>
      <c r="AV401" s="238"/>
      <c r="AW401" s="238"/>
      <c r="AX401" s="238"/>
      <c r="AY401" s="238"/>
      <c r="AZ401" s="238"/>
      <c r="BB401" s="139"/>
      <c r="BZ401" s="238"/>
      <c r="CA401" s="238"/>
      <c r="CB401" s="238"/>
      <c r="CC401" s="238"/>
      <c r="CD401" s="238"/>
      <c r="CE401" s="238"/>
      <c r="CF401" s="238"/>
      <c r="CG401" s="238"/>
      <c r="CH401" s="238"/>
      <c r="CI401" s="238"/>
      <c r="CJ401" s="238"/>
      <c r="CK401" s="238"/>
      <c r="CL401" s="238"/>
      <c r="CM401" s="238"/>
      <c r="CN401" s="238"/>
      <c r="CO401" s="238"/>
      <c r="CP401" s="238"/>
      <c r="CQ401" s="238"/>
      <c r="CR401" s="238"/>
      <c r="CS401" s="238"/>
      <c r="CT401" s="238"/>
      <c r="CU401" s="238"/>
      <c r="CV401" s="238"/>
      <c r="CW401" s="238"/>
      <c r="CX401" s="238"/>
      <c r="CY401" s="238"/>
      <c r="CZ401" s="238"/>
    </row>
    <row r="402" s="245" customFormat="true" ht="25.15" customHeight="true" x14ac:dyDescent="0.2">
      <c r="A402" s="139"/>
      <c r="B402" s="1136" t="s">
        <v>138</v>
      </c>
      <c r="C402" s="1079"/>
      <c r="D402" s="1079"/>
      <c r="E402" s="953" t="s">
        <v>212</v>
      </c>
      <c r="F402" s="794"/>
      <c r="G402" s="794"/>
      <c r="H402" s="1079"/>
      <c r="I402" s="1079"/>
      <c r="J402" s="954" t="s">
        <v>212</v>
      </c>
      <c r="K402" s="794"/>
      <c r="L402" s="794"/>
      <c r="M402" s="1079"/>
      <c r="N402" s="1079"/>
      <c r="O402" s="955" t="s">
        <v>212</v>
      </c>
      <c r="P402" s="794"/>
      <c r="Q402" s="794"/>
      <c r="R402" s="238"/>
      <c r="Z402" s="238"/>
      <c r="AA402" s="238"/>
      <c r="AB402" s="238"/>
      <c r="AC402" s="238"/>
      <c r="AD402" s="238"/>
      <c r="AE402" s="238"/>
      <c r="AF402" s="238"/>
      <c r="AG402" s="238"/>
      <c r="AH402" s="238"/>
      <c r="AI402" s="238"/>
      <c r="AJ402" s="238"/>
      <c r="AK402" s="238"/>
      <c r="AL402" s="238"/>
      <c r="AM402" s="238"/>
      <c r="AN402" s="238"/>
      <c r="AO402" s="238"/>
      <c r="AP402" s="238"/>
      <c r="AQ402" s="238"/>
      <c r="AR402" s="238"/>
      <c r="AS402" s="238"/>
      <c r="AT402" s="238"/>
      <c r="AU402" s="238"/>
      <c r="AV402" s="238"/>
      <c r="AW402" s="238"/>
      <c r="AX402" s="238"/>
      <c r="AY402" s="238"/>
      <c r="AZ402" s="238"/>
      <c r="BB402" s="139"/>
      <c r="BZ402" s="238"/>
      <c r="CA402" s="238"/>
      <c r="CB402" s="238"/>
      <c r="CC402" s="238"/>
      <c r="CD402" s="238"/>
      <c r="CE402" s="238"/>
      <c r="CF402" s="238"/>
      <c r="CG402" s="238"/>
      <c r="CH402" s="238"/>
      <c r="CI402" s="238"/>
      <c r="CJ402" s="238"/>
      <c r="CK402" s="238"/>
      <c r="CL402" s="238"/>
      <c r="CM402" s="238"/>
      <c r="CN402" s="238"/>
      <c r="CO402" s="238"/>
      <c r="CP402" s="238"/>
      <c r="CQ402" s="238"/>
      <c r="CR402" s="238"/>
      <c r="CS402" s="238"/>
      <c r="CT402" s="238"/>
      <c r="CU402" s="238"/>
      <c r="CV402" s="238"/>
      <c r="CW402" s="238"/>
      <c r="CX402" s="238"/>
      <c r="CY402" s="238"/>
      <c r="CZ402" s="238"/>
    </row>
    <row r="403" s="240" customFormat="true" ht="25.15" customHeight="true" x14ac:dyDescent="0.2">
      <c r="A403" s="426"/>
      <c r="B403" s="1137"/>
      <c r="C403" s="1085" t="s">
        <v>213</v>
      </c>
      <c r="D403" s="1079"/>
      <c r="E403" s="956">
        <v>-0.65268532933340928</v>
      </c>
      <c r="F403" s="794"/>
      <c r="G403" s="794"/>
      <c r="H403" s="1079" t="s">
        <v>214</v>
      </c>
      <c r="I403" s="1079"/>
      <c r="J403" s="957">
        <v>-0.63100978068764613</v>
      </c>
      <c r="K403" s="794"/>
      <c r="L403" s="794"/>
      <c r="M403" s="1079" t="s">
        <v>213</v>
      </c>
      <c r="N403" s="1079"/>
      <c r="O403" s="958">
        <v>-0.6691387907066888</v>
      </c>
      <c r="P403" s="794"/>
      <c r="Q403" s="794"/>
      <c r="R403" s="241"/>
      <c r="Z403" s="241"/>
      <c r="AA403" s="241"/>
      <c r="AB403" s="241"/>
      <c r="AC403" s="241"/>
      <c r="AD403" s="241"/>
      <c r="AE403" s="241"/>
      <c r="AF403" s="241"/>
      <c r="AG403" s="241"/>
      <c r="AH403" s="241"/>
      <c r="AI403" s="241"/>
      <c r="AJ403" s="241"/>
      <c r="AK403" s="241"/>
      <c r="AL403" s="241"/>
      <c r="AM403" s="241"/>
      <c r="AN403" s="241"/>
      <c r="AO403" s="241"/>
      <c r="AP403" s="241"/>
      <c r="AQ403" s="241"/>
      <c r="AR403" s="241"/>
      <c r="AS403" s="241"/>
      <c r="AT403" s="241"/>
      <c r="AU403" s="241"/>
      <c r="AV403" s="241"/>
      <c r="AW403" s="241"/>
      <c r="AX403" s="241"/>
      <c r="AY403" s="241"/>
      <c r="AZ403" s="241"/>
      <c r="BB403" s="426"/>
      <c r="BZ403" s="241"/>
      <c r="CA403" s="241"/>
      <c r="CB403" s="241"/>
      <c r="CC403" s="241"/>
      <c r="CD403" s="241"/>
      <c r="CE403" s="241"/>
      <c r="CF403" s="241"/>
      <c r="CG403" s="241"/>
      <c r="CH403" s="241"/>
      <c r="CI403" s="241"/>
      <c r="CJ403" s="241"/>
      <c r="CK403" s="241"/>
      <c r="CL403" s="241"/>
      <c r="CM403" s="241"/>
      <c r="CN403" s="241"/>
      <c r="CO403" s="241"/>
      <c r="CP403" s="241"/>
      <c r="CQ403" s="241"/>
      <c r="CR403" s="241"/>
      <c r="CS403" s="241"/>
      <c r="CT403" s="241"/>
      <c r="CU403" s="241"/>
      <c r="CV403" s="241"/>
      <c r="CW403" s="241"/>
      <c r="CX403" s="241"/>
      <c r="CY403" s="241"/>
      <c r="CZ403" s="241"/>
    </row>
    <row r="404" s="240" customFormat="true" ht="25.15" customHeight="true" x14ac:dyDescent="0.2">
      <c r="A404" s="426"/>
      <c r="B404" s="1137"/>
      <c r="C404" s="1084" t="s">
        <v>214</v>
      </c>
      <c r="D404" s="1079"/>
      <c r="E404" s="959">
        <v>-0.64042819642663262</v>
      </c>
      <c r="F404" s="794"/>
      <c r="G404" s="794"/>
      <c r="H404" s="1079" t="s">
        <v>213</v>
      </c>
      <c r="I404" s="1079"/>
      <c r="J404" s="960">
        <v>-0.5977169201284942</v>
      </c>
      <c r="K404" s="794"/>
      <c r="L404" s="794"/>
      <c r="M404" s="1079" t="s">
        <v>214</v>
      </c>
      <c r="N404" s="1079"/>
      <c r="O404" s="961">
        <v>-0.66700764848073624</v>
      </c>
      <c r="P404" s="794"/>
      <c r="Q404" s="794"/>
      <c r="R404" s="241"/>
      <c r="Z404" s="241"/>
      <c r="AA404" s="241"/>
      <c r="AB404" s="241"/>
      <c r="AC404" s="241"/>
      <c r="AD404" s="241"/>
      <c r="AE404" s="241"/>
      <c r="AF404" s="241"/>
      <c r="AG404" s="241"/>
      <c r="AH404" s="241"/>
      <c r="AI404" s="241"/>
      <c r="AJ404" s="241"/>
      <c r="AK404" s="241"/>
      <c r="AL404" s="241"/>
      <c r="AM404" s="241"/>
      <c r="AN404" s="241"/>
      <c r="AO404" s="241"/>
      <c r="AP404" s="241"/>
      <c r="AQ404" s="241"/>
      <c r="AR404" s="241"/>
      <c r="AS404" s="241"/>
      <c r="AT404" s="241"/>
      <c r="AU404" s="241"/>
      <c r="AV404" s="241"/>
      <c r="AW404" s="241"/>
      <c r="AX404" s="241"/>
      <c r="AY404" s="241"/>
      <c r="AZ404" s="241"/>
      <c r="BB404" s="426"/>
      <c r="BZ404" s="241"/>
      <c r="CA404" s="241"/>
      <c r="CB404" s="241"/>
      <c r="CC404" s="241"/>
      <c r="CD404" s="241"/>
      <c r="CE404" s="241"/>
      <c r="CF404" s="241"/>
      <c r="CG404" s="241"/>
      <c r="CH404" s="241"/>
      <c r="CI404" s="241"/>
      <c r="CJ404" s="241"/>
      <c r="CK404" s="241"/>
      <c r="CL404" s="241"/>
      <c r="CM404" s="241"/>
      <c r="CN404" s="241"/>
      <c r="CO404" s="241"/>
      <c r="CP404" s="241"/>
      <c r="CQ404" s="241"/>
      <c r="CR404" s="241"/>
      <c r="CS404" s="241"/>
      <c r="CT404" s="241"/>
      <c r="CU404" s="241"/>
      <c r="CV404" s="241"/>
      <c r="CW404" s="241"/>
      <c r="CX404" s="241"/>
      <c r="CY404" s="241"/>
      <c r="CZ404" s="241"/>
    </row>
    <row r="405" s="240" customFormat="true" ht="25.15" customHeight="true" x14ac:dyDescent="0.2">
      <c r="A405" s="426"/>
      <c r="B405" s="1137"/>
      <c r="C405" s="1084" t="s">
        <v>215</v>
      </c>
      <c r="D405" s="1079"/>
      <c r="E405" s="959">
        <v>-0.61222742372013361</v>
      </c>
      <c r="F405" s="794"/>
      <c r="G405" s="794"/>
      <c r="H405" s="1079" t="s">
        <v>216</v>
      </c>
      <c r="I405" s="1079"/>
      <c r="J405" s="960">
        <v>0.58532565383775248</v>
      </c>
      <c r="K405" s="794"/>
      <c r="L405" s="794"/>
      <c r="M405" s="1079" t="s">
        <v>215</v>
      </c>
      <c r="N405" s="1079"/>
      <c r="O405" s="961">
        <v>-0.62573272640717725</v>
      </c>
      <c r="P405" s="794"/>
      <c r="Q405" s="794"/>
      <c r="R405" s="241"/>
      <c r="Z405" s="241"/>
      <c r="AA405" s="241"/>
      <c r="AB405" s="241"/>
      <c r="AC405" s="241"/>
      <c r="AD405" s="241"/>
      <c r="AE405" s="241"/>
      <c r="AF405" s="241"/>
      <c r="AG405" s="241"/>
      <c r="AH405" s="241"/>
      <c r="AI405" s="241"/>
      <c r="AJ405" s="241"/>
      <c r="AK405" s="241"/>
      <c r="AL405" s="241"/>
      <c r="AM405" s="241"/>
      <c r="AN405" s="241"/>
      <c r="AO405" s="241"/>
      <c r="AP405" s="241"/>
      <c r="AQ405" s="241"/>
      <c r="AR405" s="241"/>
      <c r="AS405" s="241"/>
      <c r="AT405" s="241"/>
      <c r="AU405" s="241"/>
      <c r="AV405" s="241"/>
      <c r="AW405" s="241"/>
      <c r="AX405" s="241"/>
      <c r="AY405" s="241"/>
      <c r="AZ405" s="241"/>
      <c r="BB405" s="426"/>
      <c r="BZ405" s="241"/>
      <c r="CA405" s="241"/>
      <c r="CB405" s="241"/>
      <c r="CC405" s="241"/>
      <c r="CD405" s="241"/>
      <c r="CE405" s="241"/>
      <c r="CF405" s="241"/>
      <c r="CG405" s="241"/>
      <c r="CH405" s="241"/>
      <c r="CI405" s="241"/>
      <c r="CJ405" s="241"/>
      <c r="CK405" s="241"/>
      <c r="CL405" s="241"/>
      <c r="CM405" s="241"/>
      <c r="CN405" s="241"/>
      <c r="CO405" s="241"/>
      <c r="CP405" s="241"/>
      <c r="CQ405" s="241"/>
      <c r="CR405" s="241"/>
      <c r="CS405" s="241"/>
      <c r="CT405" s="241"/>
      <c r="CU405" s="241"/>
      <c r="CV405" s="241"/>
      <c r="CW405" s="241"/>
      <c r="CX405" s="241"/>
      <c r="CY405" s="241"/>
      <c r="CZ405" s="241"/>
    </row>
    <row r="406" s="240" customFormat="true" ht="25.15" customHeight="true" x14ac:dyDescent="0.2">
      <c r="A406" s="426"/>
      <c r="B406" s="1137"/>
      <c r="C406" s="1084" t="s">
        <v>216</v>
      </c>
      <c r="D406" s="1079"/>
      <c r="E406" s="959">
        <v>0.57822018548124465</v>
      </c>
      <c r="F406" s="794"/>
      <c r="G406" s="794"/>
      <c r="H406" s="1079" t="s">
        <v>215</v>
      </c>
      <c r="I406" s="1079"/>
      <c r="J406" s="960">
        <v>-0.57143846819792454</v>
      </c>
      <c r="K406" s="794"/>
      <c r="L406" s="794"/>
      <c r="M406" s="1079" t="s">
        <v>216</v>
      </c>
      <c r="N406" s="1079"/>
      <c r="O406" s="961">
        <v>0.58276645683143302</v>
      </c>
      <c r="P406" s="794"/>
      <c r="Q406" s="794"/>
      <c r="R406" s="241"/>
      <c r="Z406" s="241"/>
      <c r="AA406" s="241"/>
      <c r="AB406" s="241"/>
      <c r="AC406" s="241"/>
      <c r="AD406" s="241"/>
      <c r="AE406" s="241"/>
      <c r="AF406" s="241"/>
      <c r="AG406" s="241"/>
      <c r="AH406" s="241"/>
      <c r="AI406" s="241"/>
      <c r="AJ406" s="241"/>
      <c r="AK406" s="241"/>
      <c r="AL406" s="241"/>
      <c r="AM406" s="241"/>
      <c r="AN406" s="241"/>
      <c r="AO406" s="241"/>
      <c r="AP406" s="241"/>
      <c r="AQ406" s="241"/>
      <c r="AR406" s="241"/>
      <c r="AS406" s="241"/>
      <c r="AT406" s="241"/>
      <c r="AU406" s="241"/>
      <c r="AV406" s="241"/>
      <c r="AW406" s="241"/>
      <c r="AX406" s="241"/>
      <c r="AY406" s="241"/>
      <c r="AZ406" s="241"/>
      <c r="BB406" s="426"/>
      <c r="BZ406" s="241"/>
      <c r="CA406" s="241"/>
      <c r="CB406" s="241"/>
      <c r="CC406" s="241"/>
      <c r="CD406" s="241"/>
      <c r="CE406" s="241"/>
      <c r="CF406" s="241"/>
      <c r="CG406" s="241"/>
      <c r="CH406" s="241"/>
      <c r="CI406" s="241"/>
      <c r="CJ406" s="241"/>
      <c r="CK406" s="241"/>
      <c r="CL406" s="241"/>
      <c r="CM406" s="241"/>
      <c r="CN406" s="241"/>
      <c r="CO406" s="241"/>
      <c r="CP406" s="241"/>
      <c r="CQ406" s="241"/>
      <c r="CR406" s="241"/>
      <c r="CS406" s="241"/>
      <c r="CT406" s="241"/>
      <c r="CU406" s="241"/>
      <c r="CV406" s="241"/>
      <c r="CW406" s="241"/>
      <c r="CX406" s="241"/>
      <c r="CY406" s="241"/>
      <c r="CZ406" s="241"/>
    </row>
    <row r="407" s="240" customFormat="true" ht="25.15" customHeight="true" x14ac:dyDescent="0.2">
      <c r="A407" s="426"/>
      <c r="B407" s="1137"/>
      <c r="C407" s="1084" t="s">
        <v>217</v>
      </c>
      <c r="D407" s="1079"/>
      <c r="E407" s="959">
        <v>-0.54931985969497277</v>
      </c>
      <c r="F407" s="794"/>
      <c r="G407" s="794"/>
      <c r="H407" s="1079" t="s">
        <v>218</v>
      </c>
      <c r="I407" s="1079"/>
      <c r="J407" s="960">
        <v>-0.56273046600093091</v>
      </c>
      <c r="K407" s="794"/>
      <c r="L407" s="794"/>
      <c r="M407" s="1079" t="s">
        <v>218</v>
      </c>
      <c r="N407" s="1079"/>
      <c r="O407" s="961">
        <v>-0.54694814704600159</v>
      </c>
      <c r="P407" s="794"/>
      <c r="Q407" s="794"/>
      <c r="R407" s="241"/>
      <c r="Z407" s="241"/>
      <c r="AA407" s="241"/>
      <c r="AB407" s="241"/>
      <c r="AC407" s="241"/>
      <c r="AD407" s="241"/>
      <c r="AE407" s="241"/>
      <c r="AF407" s="241"/>
      <c r="AG407" s="241"/>
      <c r="AH407" s="241"/>
      <c r="AI407" s="241"/>
      <c r="AJ407" s="241"/>
      <c r="AK407" s="241"/>
      <c r="AL407" s="241"/>
      <c r="AM407" s="241"/>
      <c r="AN407" s="241"/>
      <c r="AO407" s="241"/>
      <c r="AP407" s="241"/>
      <c r="AQ407" s="241"/>
      <c r="AR407" s="241"/>
      <c r="AS407" s="241"/>
      <c r="AT407" s="241"/>
      <c r="AU407" s="241"/>
      <c r="AV407" s="241"/>
      <c r="AW407" s="241"/>
      <c r="AX407" s="241"/>
      <c r="AY407" s="241"/>
      <c r="AZ407" s="241"/>
      <c r="BB407" s="426"/>
      <c r="BZ407" s="241"/>
      <c r="CA407" s="241"/>
      <c r="CB407" s="241"/>
      <c r="CC407" s="241"/>
      <c r="CD407" s="241"/>
      <c r="CE407" s="241"/>
      <c r="CF407" s="241"/>
      <c r="CG407" s="241"/>
      <c r="CH407" s="241"/>
      <c r="CI407" s="241"/>
      <c r="CJ407" s="241"/>
      <c r="CK407" s="241"/>
      <c r="CL407" s="241"/>
      <c r="CM407" s="241"/>
      <c r="CN407" s="241"/>
      <c r="CO407" s="241"/>
      <c r="CP407" s="241"/>
      <c r="CQ407" s="241"/>
      <c r="CR407" s="241"/>
      <c r="CS407" s="241"/>
      <c r="CT407" s="241"/>
      <c r="CU407" s="241"/>
      <c r="CV407" s="241"/>
      <c r="CW407" s="241"/>
      <c r="CX407" s="241"/>
      <c r="CY407" s="241"/>
      <c r="CZ407" s="241"/>
    </row>
    <row r="408" s="240" customFormat="true" ht="25.15" customHeight="true" x14ac:dyDescent="0.2">
      <c r="A408" s="426"/>
      <c r="B408" s="1137"/>
      <c r="C408" s="1084" t="s">
        <v>218</v>
      </c>
      <c r="D408" s="1079"/>
      <c r="E408" s="959">
        <v>-0.5358762904638974</v>
      </c>
      <c r="F408" s="794"/>
      <c r="G408" s="794"/>
      <c r="H408" s="1079" t="s">
        <v>219</v>
      </c>
      <c r="I408" s="1079"/>
      <c r="J408" s="960">
        <v>-0.51639734611393273</v>
      </c>
      <c r="K408" s="794"/>
      <c r="L408" s="794"/>
      <c r="M408" s="1079" t="s">
        <v>219</v>
      </c>
      <c r="N408" s="1079"/>
      <c r="O408" s="961">
        <v>-0.53400987351716489</v>
      </c>
      <c r="P408" s="794"/>
      <c r="Q408" s="794"/>
      <c r="R408" s="241"/>
      <c r="Z408" s="241"/>
      <c r="AA408" s="241"/>
      <c r="AB408" s="241"/>
      <c r="AC408" s="241"/>
      <c r="AD408" s="241"/>
      <c r="AE408" s="241"/>
      <c r="AF408" s="241"/>
      <c r="AG408" s="241"/>
      <c r="AH408" s="241"/>
      <c r="AI408" s="241"/>
      <c r="AJ408" s="241"/>
      <c r="AK408" s="241"/>
      <c r="AL408" s="241"/>
      <c r="AM408" s="241"/>
      <c r="AN408" s="241"/>
      <c r="AO408" s="241"/>
      <c r="AP408" s="241"/>
      <c r="AQ408" s="241"/>
      <c r="AR408" s="241"/>
      <c r="AS408" s="241"/>
      <c r="AT408" s="241"/>
      <c r="AU408" s="241"/>
      <c r="AV408" s="241"/>
      <c r="AW408" s="241"/>
      <c r="AX408" s="241"/>
      <c r="AY408" s="241"/>
      <c r="AZ408" s="241"/>
      <c r="BB408" s="426"/>
      <c r="BZ408" s="241"/>
      <c r="CA408" s="241"/>
      <c r="CB408" s="241"/>
      <c r="CC408" s="241"/>
      <c r="CD408" s="241"/>
      <c r="CE408" s="241"/>
      <c r="CF408" s="241"/>
      <c r="CG408" s="241"/>
      <c r="CH408" s="241"/>
      <c r="CI408" s="241"/>
      <c r="CJ408" s="241"/>
      <c r="CK408" s="241"/>
      <c r="CL408" s="241"/>
      <c r="CM408" s="241"/>
      <c r="CN408" s="241"/>
      <c r="CO408" s="241"/>
      <c r="CP408" s="241"/>
      <c r="CQ408" s="241"/>
      <c r="CR408" s="241"/>
      <c r="CS408" s="241"/>
      <c r="CT408" s="241"/>
      <c r="CU408" s="241"/>
      <c r="CV408" s="241"/>
      <c r="CW408" s="241"/>
      <c r="CX408" s="241"/>
      <c r="CY408" s="241"/>
      <c r="CZ408" s="241"/>
    </row>
    <row r="409" s="240" customFormat="true" ht="25.15" customHeight="true" x14ac:dyDescent="0.2">
      <c r="A409" s="426"/>
      <c r="B409" s="1137"/>
      <c r="C409" s="1084" t="s">
        <v>220</v>
      </c>
      <c r="D409" s="1079"/>
      <c r="E409" s="959">
        <v>-0.52750271075775046</v>
      </c>
      <c r="F409" s="794"/>
      <c r="G409" s="794"/>
      <c r="H409" s="1079" t="s">
        <v>221</v>
      </c>
      <c r="I409" s="1079"/>
      <c r="J409" s="960">
        <v>0.48500769051722897</v>
      </c>
      <c r="K409" s="794"/>
      <c r="L409" s="794"/>
      <c r="M409" s="1079" t="s">
        <v>221</v>
      </c>
      <c r="N409" s="1079"/>
      <c r="O409" s="961">
        <v>0.49309404389432437</v>
      </c>
      <c r="P409" s="794"/>
      <c r="Q409" s="794"/>
      <c r="R409" s="241"/>
      <c r="Z409" s="241"/>
      <c r="AA409" s="241"/>
      <c r="AB409" s="241"/>
      <c r="AC409" s="241"/>
      <c r="AD409" s="241"/>
      <c r="AE409" s="241"/>
      <c r="AF409" s="241"/>
      <c r="AG409" s="241"/>
      <c r="AH409" s="241"/>
      <c r="AI409" s="241"/>
      <c r="AJ409" s="241"/>
      <c r="AK409" s="241"/>
      <c r="AL409" s="241"/>
      <c r="AM409" s="241"/>
      <c r="AN409" s="241"/>
      <c r="AO409" s="241"/>
      <c r="AP409" s="241"/>
      <c r="AQ409" s="241"/>
      <c r="AR409" s="241"/>
      <c r="AS409" s="241"/>
      <c r="AT409" s="241"/>
      <c r="AU409" s="241"/>
      <c r="AV409" s="241"/>
      <c r="AW409" s="241"/>
      <c r="AX409" s="241"/>
      <c r="AY409" s="241"/>
      <c r="AZ409" s="241"/>
      <c r="BB409" s="426"/>
      <c r="BZ409" s="241"/>
      <c r="CA409" s="241"/>
      <c r="CB409" s="241"/>
      <c r="CC409" s="241"/>
      <c r="CD409" s="241"/>
      <c r="CE409" s="241"/>
      <c r="CF409" s="241"/>
      <c r="CG409" s="241"/>
      <c r="CH409" s="241"/>
      <c r="CI409" s="241"/>
      <c r="CJ409" s="241"/>
      <c r="CK409" s="241"/>
      <c r="CL409" s="241"/>
      <c r="CM409" s="241"/>
      <c r="CN409" s="241"/>
      <c r="CO409" s="241"/>
      <c r="CP409" s="241"/>
      <c r="CQ409" s="241"/>
      <c r="CR409" s="241"/>
      <c r="CS409" s="241"/>
      <c r="CT409" s="241"/>
      <c r="CU409" s="241"/>
      <c r="CV409" s="241"/>
      <c r="CW409" s="241"/>
      <c r="CX409" s="241"/>
      <c r="CY409" s="241"/>
      <c r="CZ409" s="241"/>
    </row>
    <row r="410" s="240" customFormat="true" ht="25.15" customHeight="true" x14ac:dyDescent="0.2">
      <c r="A410" s="426"/>
      <c r="B410" s="1137"/>
      <c r="C410" s="1084" t="s">
        <v>219</v>
      </c>
      <c r="D410" s="1079"/>
      <c r="E410" s="959">
        <v>-0.50510282000676143</v>
      </c>
      <c r="F410" s="794"/>
      <c r="G410" s="794"/>
      <c r="H410" s="1079" t="s">
        <v>217</v>
      </c>
      <c r="I410" s="1079"/>
      <c r="J410" s="960">
        <v>-0.47001145488396773</v>
      </c>
      <c r="K410" s="794"/>
      <c r="L410" s="794"/>
      <c r="M410" s="1079" t="s">
        <v>222</v>
      </c>
      <c r="N410" s="1079"/>
      <c r="O410" s="961">
        <v>-0.44859806721189122</v>
      </c>
      <c r="P410" s="794"/>
      <c r="Q410" s="794"/>
      <c r="R410" s="241"/>
      <c r="Z410" s="241"/>
      <c r="AA410" s="241"/>
      <c r="AB410" s="241"/>
      <c r="AC410" s="241"/>
      <c r="AD410" s="241"/>
      <c r="AE410" s="241"/>
      <c r="AF410" s="241"/>
      <c r="AG410" s="241"/>
      <c r="AH410" s="241"/>
      <c r="AI410" s="241"/>
      <c r="AJ410" s="241"/>
      <c r="AK410" s="241"/>
      <c r="AL410" s="241"/>
      <c r="AM410" s="241"/>
      <c r="AN410" s="241"/>
      <c r="AO410" s="241"/>
      <c r="AP410" s="241"/>
      <c r="AQ410" s="241"/>
      <c r="AR410" s="241"/>
      <c r="AS410" s="241"/>
      <c r="AT410" s="241"/>
      <c r="AU410" s="241"/>
      <c r="AV410" s="241"/>
      <c r="AW410" s="241"/>
      <c r="AX410" s="241"/>
      <c r="AY410" s="241"/>
      <c r="AZ410" s="241"/>
      <c r="BB410" s="426"/>
      <c r="BZ410" s="241"/>
      <c r="CA410" s="241"/>
      <c r="CB410" s="241"/>
      <c r="CC410" s="241"/>
      <c r="CD410" s="241"/>
      <c r="CE410" s="241"/>
      <c r="CF410" s="241"/>
      <c r="CG410" s="241"/>
      <c r="CH410" s="241"/>
      <c r="CI410" s="241"/>
      <c r="CJ410" s="241"/>
      <c r="CK410" s="241"/>
      <c r="CL410" s="241"/>
      <c r="CM410" s="241"/>
      <c r="CN410" s="241"/>
      <c r="CO410" s="241"/>
      <c r="CP410" s="241"/>
      <c r="CQ410" s="241"/>
      <c r="CR410" s="241"/>
      <c r="CS410" s="241"/>
      <c r="CT410" s="241"/>
      <c r="CU410" s="241"/>
      <c r="CV410" s="241"/>
      <c r="CW410" s="241"/>
      <c r="CX410" s="241"/>
      <c r="CY410" s="241"/>
      <c r="CZ410" s="241"/>
    </row>
    <row r="411" s="240" customFormat="true" ht="25.15" customHeight="true" x14ac:dyDescent="0.2">
      <c r="A411" s="426"/>
      <c r="B411" s="1137"/>
      <c r="C411" s="1084" t="s">
        <v>221</v>
      </c>
      <c r="D411" s="1079"/>
      <c r="E411" s="959">
        <v>0.49827045108569962</v>
      </c>
      <c r="F411" s="794"/>
      <c r="G411" s="794"/>
      <c r="H411" s="1079" t="s">
        <v>220</v>
      </c>
      <c r="I411" s="1079"/>
      <c r="J411" s="960">
        <v>-0.45499219722161044</v>
      </c>
      <c r="K411" s="794"/>
      <c r="L411" s="794"/>
      <c r="M411" s="1079" t="s">
        <v>223</v>
      </c>
      <c r="N411" s="1079"/>
      <c r="O411" s="961">
        <v>0.43911443935727934</v>
      </c>
      <c r="P411" s="794"/>
      <c r="Q411" s="794"/>
      <c r="R411" s="241"/>
      <c r="Z411" s="241"/>
      <c r="AA411" s="241"/>
      <c r="AB411" s="241"/>
      <c r="AC411" s="241"/>
      <c r="AD411" s="241"/>
      <c r="AE411" s="241"/>
      <c r="AF411" s="241"/>
      <c r="AG411" s="241"/>
      <c r="AH411" s="241"/>
      <c r="AI411" s="241"/>
      <c r="AJ411" s="241"/>
      <c r="AK411" s="241"/>
      <c r="AL411" s="241"/>
      <c r="AM411" s="241"/>
      <c r="AN411" s="241"/>
      <c r="AO411" s="241"/>
      <c r="AP411" s="241"/>
      <c r="AQ411" s="241"/>
      <c r="AR411" s="241"/>
      <c r="AS411" s="241"/>
      <c r="AT411" s="241"/>
      <c r="AU411" s="241"/>
      <c r="AV411" s="241"/>
      <c r="AW411" s="241"/>
      <c r="AX411" s="241"/>
      <c r="AY411" s="241"/>
      <c r="AZ411" s="241"/>
      <c r="BB411" s="426"/>
      <c r="BZ411" s="241"/>
      <c r="CA411" s="241"/>
      <c r="CB411" s="241"/>
      <c r="CC411" s="241"/>
      <c r="CD411" s="241"/>
      <c r="CE411" s="241"/>
      <c r="CF411" s="241"/>
      <c r="CG411" s="241"/>
      <c r="CH411" s="241"/>
      <c r="CI411" s="241"/>
      <c r="CJ411" s="241"/>
      <c r="CK411" s="241"/>
      <c r="CL411" s="241"/>
      <c r="CM411" s="241"/>
      <c r="CN411" s="241"/>
      <c r="CO411" s="241"/>
      <c r="CP411" s="241"/>
      <c r="CQ411" s="241"/>
      <c r="CR411" s="241"/>
      <c r="CS411" s="241"/>
      <c r="CT411" s="241"/>
      <c r="CU411" s="241"/>
      <c r="CV411" s="241"/>
      <c r="CW411" s="241"/>
      <c r="CX411" s="241"/>
      <c r="CY411" s="241"/>
      <c r="CZ411" s="241"/>
    </row>
    <row r="412" s="240" customFormat="true" ht="25.15" customHeight="true" x14ac:dyDescent="0.2">
      <c r="A412" s="426"/>
      <c r="B412" s="1137"/>
      <c r="C412" s="1084" t="s">
        <v>223</v>
      </c>
      <c r="D412" s="1079"/>
      <c r="E412" s="959">
        <v>0.45575451042121407</v>
      </c>
      <c r="F412" s="794"/>
      <c r="G412" s="794"/>
      <c r="H412" s="1079" t="s">
        <v>222</v>
      </c>
      <c r="I412" s="1079"/>
      <c r="J412" s="960">
        <v>-0.45222718593693467</v>
      </c>
      <c r="K412" s="794"/>
      <c r="L412" s="794"/>
      <c r="M412" s="1079" t="s">
        <v>224</v>
      </c>
      <c r="N412" s="1079"/>
      <c r="O412" s="961">
        <v>0.41118447220526705</v>
      </c>
      <c r="P412" s="794"/>
      <c r="Q412" s="794"/>
      <c r="R412" s="241"/>
      <c r="Z412" s="241"/>
      <c r="AA412" s="241"/>
      <c r="AB412" s="241"/>
      <c r="AC412" s="241"/>
      <c r="AD412" s="241"/>
      <c r="AE412" s="241"/>
      <c r="AF412" s="241"/>
      <c r="AG412" s="241"/>
      <c r="AH412" s="241"/>
      <c r="AI412" s="241"/>
      <c r="AJ412" s="241"/>
      <c r="AK412" s="241"/>
      <c r="AL412" s="241"/>
      <c r="AM412" s="241"/>
      <c r="AN412" s="241"/>
      <c r="AO412" s="241"/>
      <c r="AP412" s="241"/>
      <c r="AQ412" s="241"/>
      <c r="AR412" s="241"/>
      <c r="AS412" s="241"/>
      <c r="AT412" s="241"/>
      <c r="AU412" s="241"/>
      <c r="AV412" s="241"/>
      <c r="AW412" s="241"/>
      <c r="AX412" s="241"/>
      <c r="AY412" s="241"/>
      <c r="AZ412" s="241"/>
      <c r="BB412" s="426"/>
      <c r="BZ412" s="241"/>
      <c r="CA412" s="241"/>
      <c r="CB412" s="241"/>
      <c r="CC412" s="241"/>
      <c r="CD412" s="241"/>
      <c r="CE412" s="241"/>
      <c r="CF412" s="241"/>
      <c r="CG412" s="241"/>
      <c r="CH412" s="241"/>
      <c r="CI412" s="241"/>
      <c r="CJ412" s="241"/>
      <c r="CK412" s="241"/>
      <c r="CL412" s="241"/>
      <c r="CM412" s="241"/>
      <c r="CN412" s="241"/>
      <c r="CO412" s="241"/>
      <c r="CP412" s="241"/>
      <c r="CQ412" s="241"/>
      <c r="CR412" s="241"/>
      <c r="CS412" s="241"/>
      <c r="CT412" s="241"/>
      <c r="CU412" s="241"/>
      <c r="CV412" s="241"/>
      <c r="CW412" s="241"/>
      <c r="CX412" s="241"/>
      <c r="CY412" s="241"/>
      <c r="CZ412" s="241"/>
    </row>
    <row r="413" s="240" customFormat="true" ht="25.15" customHeight="true" x14ac:dyDescent="0.2">
      <c r="A413" s="426"/>
      <c r="B413" s="1137"/>
      <c r="C413" s="1084" t="s">
        <v>224</v>
      </c>
      <c r="D413" s="1079"/>
      <c r="E413" s="959">
        <v>0.44015043867716319</v>
      </c>
      <c r="F413" s="794"/>
      <c r="G413" s="794"/>
      <c r="H413" s="1079" t="s">
        <v>223</v>
      </c>
      <c r="I413" s="1079"/>
      <c r="J413" s="960">
        <v>0.42556584060149155</v>
      </c>
      <c r="K413" s="794"/>
      <c r="L413" s="794"/>
      <c r="M413" s="1079" t="s">
        <v>225</v>
      </c>
      <c r="N413" s="1079"/>
      <c r="O413" s="961">
        <v>0.40316617150598505</v>
      </c>
      <c r="P413" s="794"/>
      <c r="Q413" s="794"/>
      <c r="R413" s="241"/>
      <c r="Z413" s="241"/>
      <c r="AA413" s="241"/>
      <c r="AB413" s="241"/>
      <c r="AC413" s="241"/>
      <c r="AD413" s="241"/>
      <c r="AE413" s="241"/>
      <c r="AF413" s="241"/>
      <c r="AG413" s="241"/>
      <c r="AH413" s="241"/>
      <c r="AI413" s="241"/>
      <c r="AJ413" s="241"/>
      <c r="AK413" s="241"/>
      <c r="AL413" s="241"/>
      <c r="AM413" s="241"/>
      <c r="AN413" s="241"/>
      <c r="AO413" s="241"/>
      <c r="AP413" s="241"/>
      <c r="AQ413" s="241"/>
      <c r="AR413" s="241"/>
      <c r="AS413" s="241"/>
      <c r="AT413" s="241"/>
      <c r="AU413" s="241"/>
      <c r="AV413" s="241"/>
      <c r="AW413" s="241"/>
      <c r="AX413" s="241"/>
      <c r="AY413" s="241"/>
      <c r="AZ413" s="241"/>
      <c r="BB413" s="426"/>
      <c r="BZ413" s="241"/>
      <c r="CA413" s="241"/>
      <c r="CB413" s="241"/>
      <c r="CC413" s="241"/>
      <c r="CD413" s="241"/>
      <c r="CE413" s="241"/>
      <c r="CF413" s="241"/>
      <c r="CG413" s="241"/>
      <c r="CH413" s="241"/>
      <c r="CI413" s="241"/>
      <c r="CJ413" s="241"/>
      <c r="CK413" s="241"/>
      <c r="CL413" s="241"/>
      <c r="CM413" s="241"/>
      <c r="CN413" s="241"/>
      <c r="CO413" s="241"/>
      <c r="CP413" s="241"/>
      <c r="CQ413" s="241"/>
      <c r="CR413" s="241"/>
      <c r="CS413" s="241"/>
      <c r="CT413" s="241"/>
      <c r="CU413" s="241"/>
      <c r="CV413" s="241"/>
      <c r="CW413" s="241"/>
      <c r="CX413" s="241"/>
      <c r="CY413" s="241"/>
      <c r="CZ413" s="241"/>
    </row>
    <row r="414" s="240" customFormat="true" ht="25.15" customHeight="true" x14ac:dyDescent="0.2">
      <c r="A414" s="426"/>
      <c r="B414" s="1137"/>
      <c r="C414" s="1084" t="s">
        <v>222</v>
      </c>
      <c r="D414" s="1079"/>
      <c r="E414" s="959">
        <v>-0.425436887550878</v>
      </c>
      <c r="F414" s="794"/>
      <c r="G414" s="794"/>
      <c r="H414" s="1079" t="s">
        <v>225</v>
      </c>
      <c r="I414" s="1079"/>
      <c r="J414" s="960">
        <v>0.41681238412057126</v>
      </c>
      <c r="K414" s="794"/>
      <c r="L414" s="794"/>
      <c r="M414" s="1079" t="s">
        <v>226</v>
      </c>
      <c r="N414" s="1079"/>
      <c r="O414" s="961">
        <v>-0.39271597962170618</v>
      </c>
      <c r="P414" s="794"/>
      <c r="Q414" s="794"/>
      <c r="R414" s="241"/>
      <c r="Z414" s="241"/>
      <c r="AA414" s="241"/>
      <c r="AB414" s="241"/>
      <c r="AC414" s="241"/>
      <c r="AD414" s="241"/>
      <c r="AE414" s="241"/>
      <c r="AF414" s="241"/>
      <c r="AG414" s="241"/>
      <c r="AH414" s="241"/>
      <c r="AI414" s="241"/>
      <c r="AJ414" s="241"/>
      <c r="AK414" s="241"/>
      <c r="AL414" s="241"/>
      <c r="AM414" s="241"/>
      <c r="AN414" s="241"/>
      <c r="AO414" s="241"/>
      <c r="AP414" s="241"/>
      <c r="AQ414" s="241"/>
      <c r="AR414" s="241"/>
      <c r="AS414" s="241"/>
      <c r="AT414" s="241"/>
      <c r="AU414" s="241"/>
      <c r="AV414" s="241"/>
      <c r="AW414" s="241"/>
      <c r="AX414" s="241"/>
      <c r="AY414" s="241"/>
      <c r="AZ414" s="241"/>
      <c r="BB414" s="426"/>
      <c r="BZ414" s="241"/>
      <c r="CA414" s="241"/>
      <c r="CB414" s="241"/>
      <c r="CC414" s="241"/>
      <c r="CD414" s="241"/>
      <c r="CE414" s="241"/>
      <c r="CF414" s="241"/>
      <c r="CG414" s="241"/>
      <c r="CH414" s="241"/>
      <c r="CI414" s="241"/>
      <c r="CJ414" s="241"/>
      <c r="CK414" s="241"/>
      <c r="CL414" s="241"/>
      <c r="CM414" s="241"/>
      <c r="CN414" s="241"/>
      <c r="CO414" s="241"/>
      <c r="CP414" s="241"/>
      <c r="CQ414" s="241"/>
      <c r="CR414" s="241"/>
      <c r="CS414" s="241"/>
      <c r="CT414" s="241"/>
      <c r="CU414" s="241"/>
      <c r="CV414" s="241"/>
      <c r="CW414" s="241"/>
      <c r="CX414" s="241"/>
      <c r="CY414" s="241"/>
      <c r="CZ414" s="241"/>
    </row>
    <row r="415" s="240" customFormat="true" ht="25.15" customHeight="true" x14ac:dyDescent="0.2">
      <c r="A415" s="426"/>
      <c r="B415" s="1137"/>
      <c r="C415" s="1084" t="s">
        <v>225</v>
      </c>
      <c r="D415" s="1079"/>
      <c r="E415" s="959">
        <v>0.40732410139890945</v>
      </c>
      <c r="F415" s="794"/>
      <c r="G415" s="794"/>
      <c r="H415" s="1079" t="s">
        <v>224</v>
      </c>
      <c r="I415" s="1079"/>
      <c r="J415" s="960">
        <v>0.41674616294208189</v>
      </c>
      <c r="K415" s="794"/>
      <c r="L415" s="794"/>
      <c r="M415" s="1079" t="s">
        <v>227</v>
      </c>
      <c r="N415" s="1079"/>
      <c r="O415" s="961">
        <v>0.3735731075508788</v>
      </c>
      <c r="P415" s="794"/>
      <c r="Q415" s="794"/>
      <c r="R415" s="241"/>
      <c r="Z415" s="241"/>
      <c r="AA415" s="241"/>
      <c r="AB415" s="241"/>
      <c r="AC415" s="241"/>
      <c r="AD415" s="241"/>
      <c r="AE415" s="241"/>
      <c r="AF415" s="241"/>
      <c r="AG415" s="241"/>
      <c r="AH415" s="241"/>
      <c r="AI415" s="241"/>
      <c r="AJ415" s="241"/>
      <c r="AK415" s="241"/>
      <c r="AL415" s="241"/>
      <c r="AM415" s="241"/>
      <c r="AN415" s="241"/>
      <c r="AO415" s="241"/>
      <c r="AP415" s="241"/>
      <c r="AQ415" s="241"/>
      <c r="AR415" s="241"/>
      <c r="AS415" s="241"/>
      <c r="AT415" s="241"/>
      <c r="AU415" s="241"/>
      <c r="AV415" s="241"/>
      <c r="AW415" s="241"/>
      <c r="AX415" s="241"/>
      <c r="AY415" s="241"/>
      <c r="AZ415" s="241"/>
      <c r="BB415" s="426"/>
      <c r="BZ415" s="241"/>
      <c r="CA415" s="241"/>
      <c r="CB415" s="241"/>
      <c r="CC415" s="241"/>
      <c r="CD415" s="241"/>
      <c r="CE415" s="241"/>
      <c r="CF415" s="241"/>
      <c r="CG415" s="241"/>
      <c r="CH415" s="241"/>
      <c r="CI415" s="241"/>
      <c r="CJ415" s="241"/>
      <c r="CK415" s="241"/>
      <c r="CL415" s="241"/>
      <c r="CM415" s="241"/>
      <c r="CN415" s="241"/>
      <c r="CO415" s="241"/>
      <c r="CP415" s="241"/>
      <c r="CQ415" s="241"/>
      <c r="CR415" s="241"/>
      <c r="CS415" s="241"/>
      <c r="CT415" s="241"/>
      <c r="CU415" s="241"/>
      <c r="CV415" s="241"/>
      <c r="CW415" s="241"/>
      <c r="CX415" s="241"/>
      <c r="CY415" s="241"/>
      <c r="CZ415" s="241"/>
    </row>
    <row r="416" s="240" customFormat="true" ht="25.15" customHeight="true" x14ac:dyDescent="0.2">
      <c r="A416" s="426"/>
      <c r="B416" s="1137"/>
      <c r="C416" s="1084" t="s">
        <v>228</v>
      </c>
      <c r="D416" s="1079"/>
      <c r="E416" s="959">
        <v>-0.40084691688592278</v>
      </c>
      <c r="F416" s="794"/>
      <c r="G416" s="794"/>
      <c r="H416" s="1079" t="s">
        <v>226</v>
      </c>
      <c r="I416" s="1079"/>
      <c r="J416" s="960">
        <v>-0.36942143438896158</v>
      </c>
      <c r="K416" s="794"/>
      <c r="L416" s="794"/>
      <c r="M416" s="1079" t="s">
        <v>217</v>
      </c>
      <c r="N416" s="1079"/>
      <c r="O416" s="961">
        <v>-0.36796574051487119</v>
      </c>
      <c r="P416" s="794"/>
      <c r="Q416" s="794"/>
      <c r="R416" s="241"/>
      <c r="Z416" s="241"/>
      <c r="AA416" s="241"/>
      <c r="AB416" s="241"/>
      <c r="AC416" s="241"/>
      <c r="AD416" s="241"/>
      <c r="AE416" s="241"/>
      <c r="AF416" s="241"/>
      <c r="AG416" s="241"/>
      <c r="AH416" s="241"/>
      <c r="AI416" s="241"/>
      <c r="AJ416" s="241"/>
      <c r="AK416" s="241"/>
      <c r="AL416" s="241"/>
      <c r="AM416" s="241"/>
      <c r="AN416" s="241"/>
      <c r="AO416" s="241"/>
      <c r="AP416" s="241"/>
      <c r="AQ416" s="241"/>
      <c r="AR416" s="241"/>
      <c r="AS416" s="241"/>
      <c r="AT416" s="241"/>
      <c r="AU416" s="241"/>
      <c r="AV416" s="241"/>
      <c r="AW416" s="241"/>
      <c r="AX416" s="241"/>
      <c r="AY416" s="241"/>
      <c r="AZ416" s="241"/>
      <c r="BB416" s="426"/>
      <c r="BZ416" s="241"/>
      <c r="CA416" s="241"/>
      <c r="CB416" s="241"/>
      <c r="CC416" s="241"/>
      <c r="CD416" s="241"/>
      <c r="CE416" s="241"/>
      <c r="CF416" s="241"/>
      <c r="CG416" s="241"/>
      <c r="CH416" s="241"/>
      <c r="CI416" s="241"/>
      <c r="CJ416" s="241"/>
      <c r="CK416" s="241"/>
      <c r="CL416" s="241"/>
      <c r="CM416" s="241"/>
      <c r="CN416" s="241"/>
      <c r="CO416" s="241"/>
      <c r="CP416" s="241"/>
      <c r="CQ416" s="241"/>
      <c r="CR416" s="241"/>
      <c r="CS416" s="241"/>
      <c r="CT416" s="241"/>
      <c r="CU416" s="241"/>
      <c r="CV416" s="241"/>
      <c r="CW416" s="241"/>
      <c r="CX416" s="241"/>
      <c r="CY416" s="241"/>
      <c r="CZ416" s="241"/>
    </row>
    <row r="417" s="240" customFormat="true" ht="25.15" customHeight="true" x14ac:dyDescent="0.2">
      <c r="A417" s="426"/>
      <c r="B417" s="1137"/>
      <c r="C417" s="1084" t="s">
        <v>229</v>
      </c>
      <c r="D417" s="1079"/>
      <c r="E417" s="959">
        <v>-0.38651553660069171</v>
      </c>
      <c r="F417" s="794"/>
      <c r="G417" s="794"/>
      <c r="H417" s="1079" t="s">
        <v>230</v>
      </c>
      <c r="I417" s="1079"/>
      <c r="J417" s="960">
        <v>0.36855350903057998</v>
      </c>
      <c r="K417" s="794"/>
      <c r="L417" s="794"/>
      <c r="M417" s="1079" t="s">
        <v>231</v>
      </c>
      <c r="N417" s="1079"/>
      <c r="O417" s="961">
        <v>0.35122363251122207</v>
      </c>
      <c r="P417" s="794"/>
      <c r="Q417" s="794"/>
      <c r="R417" s="241"/>
      <c r="Z417" s="241"/>
      <c r="AA417" s="241"/>
      <c r="AB417" s="241"/>
      <c r="AC417" s="241"/>
      <c r="AD417" s="241"/>
      <c r="AE417" s="241"/>
      <c r="AF417" s="241"/>
      <c r="AG417" s="241"/>
      <c r="AH417" s="241"/>
      <c r="AI417" s="241"/>
      <c r="AJ417" s="241"/>
      <c r="AK417" s="241"/>
      <c r="AL417" s="241"/>
      <c r="AM417" s="241"/>
      <c r="AN417" s="241"/>
      <c r="AO417" s="241"/>
      <c r="AP417" s="241"/>
      <c r="AQ417" s="241"/>
      <c r="AR417" s="241"/>
      <c r="AS417" s="241"/>
      <c r="AT417" s="241"/>
      <c r="AU417" s="241"/>
      <c r="AV417" s="241"/>
      <c r="AW417" s="241"/>
      <c r="AX417" s="241"/>
      <c r="AY417" s="241"/>
      <c r="AZ417" s="241"/>
      <c r="BB417" s="426"/>
      <c r="BZ417" s="241"/>
      <c r="CA417" s="241"/>
      <c r="CB417" s="241"/>
      <c r="CC417" s="241"/>
      <c r="CD417" s="241"/>
      <c r="CE417" s="241"/>
      <c r="CF417" s="241"/>
      <c r="CG417" s="241"/>
      <c r="CH417" s="241"/>
      <c r="CI417" s="241"/>
      <c r="CJ417" s="241"/>
      <c r="CK417" s="241"/>
      <c r="CL417" s="241"/>
      <c r="CM417" s="241"/>
      <c r="CN417" s="241"/>
      <c r="CO417" s="241"/>
      <c r="CP417" s="241"/>
      <c r="CQ417" s="241"/>
      <c r="CR417" s="241"/>
      <c r="CS417" s="241"/>
      <c r="CT417" s="241"/>
      <c r="CU417" s="241"/>
      <c r="CV417" s="241"/>
      <c r="CW417" s="241"/>
      <c r="CX417" s="241"/>
      <c r="CY417" s="241"/>
      <c r="CZ417" s="241"/>
    </row>
    <row r="418" s="240" customFormat="true" ht="25.15" customHeight="true" x14ac:dyDescent="0.2">
      <c r="A418" s="426"/>
      <c r="B418" s="1137"/>
      <c r="C418" s="1084" t="s">
        <v>230</v>
      </c>
      <c r="D418" s="1079"/>
      <c r="E418" s="959">
        <v>0.38615846216559957</v>
      </c>
      <c r="F418" s="794"/>
      <c r="G418" s="794"/>
      <c r="H418" s="1079" t="s">
        <v>231</v>
      </c>
      <c r="I418" s="1079"/>
      <c r="J418" s="960">
        <v>0.35641006729261654</v>
      </c>
      <c r="K418" s="794"/>
      <c r="L418" s="794"/>
      <c r="M418" s="1079" t="s">
        <v>232</v>
      </c>
      <c r="N418" s="1079"/>
      <c r="O418" s="961">
        <v>-0.35054079143393141</v>
      </c>
      <c r="P418" s="794"/>
      <c r="Q418" s="794"/>
      <c r="R418" s="241"/>
      <c r="Z418" s="241"/>
      <c r="AA418" s="241"/>
      <c r="AB418" s="241"/>
      <c r="AC418" s="241"/>
      <c r="AD418" s="241"/>
      <c r="AE418" s="241"/>
      <c r="AF418" s="241"/>
      <c r="AG418" s="241"/>
      <c r="AH418" s="241"/>
      <c r="AI418" s="241"/>
      <c r="AJ418" s="241"/>
      <c r="AK418" s="241"/>
      <c r="AL418" s="241"/>
      <c r="AM418" s="241"/>
      <c r="AN418" s="241"/>
      <c r="AO418" s="241"/>
      <c r="AP418" s="241"/>
      <c r="AQ418" s="241"/>
      <c r="AR418" s="241"/>
      <c r="AS418" s="241"/>
      <c r="AT418" s="241"/>
      <c r="AU418" s="241"/>
      <c r="AV418" s="241"/>
      <c r="AW418" s="241"/>
      <c r="AX418" s="241"/>
      <c r="AY418" s="241"/>
      <c r="AZ418" s="241"/>
      <c r="BB418" s="426"/>
      <c r="BZ418" s="241"/>
      <c r="CA418" s="241"/>
      <c r="CB418" s="241"/>
      <c r="CC418" s="241"/>
      <c r="CD418" s="241"/>
      <c r="CE418" s="241"/>
      <c r="CF418" s="241"/>
      <c r="CG418" s="241"/>
      <c r="CH418" s="241"/>
      <c r="CI418" s="241"/>
      <c r="CJ418" s="241"/>
      <c r="CK418" s="241"/>
      <c r="CL418" s="241"/>
      <c r="CM418" s="241"/>
      <c r="CN418" s="241"/>
      <c r="CO418" s="241"/>
      <c r="CP418" s="241"/>
      <c r="CQ418" s="241"/>
      <c r="CR418" s="241"/>
      <c r="CS418" s="241"/>
      <c r="CT418" s="241"/>
      <c r="CU418" s="241"/>
      <c r="CV418" s="241"/>
      <c r="CW418" s="241"/>
      <c r="CX418" s="241"/>
      <c r="CY418" s="241"/>
      <c r="CZ418" s="241"/>
    </row>
    <row r="419" s="240" customFormat="true" ht="25.15" customHeight="true" x14ac:dyDescent="0.2">
      <c r="A419" s="426"/>
      <c r="B419" s="1137"/>
      <c r="C419" s="1084" t="s">
        <v>233</v>
      </c>
      <c r="D419" s="1079"/>
      <c r="E419" s="959">
        <v>-0.38605700493332823</v>
      </c>
      <c r="F419" s="794"/>
      <c r="G419" s="794"/>
      <c r="H419" s="1079" t="s">
        <v>234</v>
      </c>
      <c r="I419" s="1079"/>
      <c r="J419" s="960">
        <v>0.35035120699521038</v>
      </c>
      <c r="K419" s="794"/>
      <c r="L419" s="794"/>
      <c r="M419" s="1079" t="s">
        <v>220</v>
      </c>
      <c r="N419" s="1079"/>
      <c r="O419" s="961">
        <v>-0.34507615304158812</v>
      </c>
      <c r="P419" s="794"/>
      <c r="Q419" s="794"/>
      <c r="R419" s="241"/>
      <c r="Z419" s="241"/>
      <c r="AA419" s="241"/>
      <c r="AB419" s="241"/>
      <c r="AC419" s="241"/>
      <c r="AD419" s="241"/>
      <c r="AE419" s="241"/>
      <c r="AF419" s="241"/>
      <c r="AG419" s="241"/>
      <c r="AH419" s="241"/>
      <c r="AI419" s="241"/>
      <c r="AJ419" s="241"/>
      <c r="AK419" s="241"/>
      <c r="AL419" s="241"/>
      <c r="AM419" s="241"/>
      <c r="AN419" s="241"/>
      <c r="AO419" s="241"/>
      <c r="AP419" s="241"/>
      <c r="AQ419" s="241"/>
      <c r="AR419" s="241"/>
      <c r="AS419" s="241"/>
      <c r="AT419" s="241"/>
      <c r="AU419" s="241"/>
      <c r="AV419" s="241"/>
      <c r="AW419" s="241"/>
      <c r="AX419" s="241"/>
      <c r="AY419" s="241"/>
      <c r="AZ419" s="241"/>
      <c r="BB419" s="426"/>
      <c r="BZ419" s="241"/>
      <c r="CA419" s="241"/>
      <c r="CB419" s="241"/>
      <c r="CC419" s="241"/>
      <c r="CD419" s="241"/>
      <c r="CE419" s="241"/>
      <c r="CF419" s="241"/>
      <c r="CG419" s="241"/>
      <c r="CH419" s="241"/>
      <c r="CI419" s="241"/>
      <c r="CJ419" s="241"/>
      <c r="CK419" s="241"/>
      <c r="CL419" s="241"/>
      <c r="CM419" s="241"/>
      <c r="CN419" s="241"/>
      <c r="CO419" s="241"/>
      <c r="CP419" s="241"/>
      <c r="CQ419" s="241"/>
      <c r="CR419" s="241"/>
      <c r="CS419" s="241"/>
      <c r="CT419" s="241"/>
      <c r="CU419" s="241"/>
      <c r="CV419" s="241"/>
      <c r="CW419" s="241"/>
      <c r="CX419" s="241"/>
      <c r="CY419" s="241"/>
      <c r="CZ419" s="241"/>
    </row>
    <row r="420" s="240" customFormat="true" ht="25.15" customHeight="true" x14ac:dyDescent="0.2">
      <c r="A420" s="426"/>
      <c r="B420" s="1137"/>
      <c r="C420" s="1084" t="s">
        <v>226</v>
      </c>
      <c r="D420" s="1079"/>
      <c r="E420" s="959">
        <v>-0.3725335513480113</v>
      </c>
      <c r="F420" s="794"/>
      <c r="G420" s="794"/>
      <c r="H420" s="1079" t="s">
        <v>235</v>
      </c>
      <c r="I420" s="1079"/>
      <c r="J420" s="960">
        <v>0.3478937759655063</v>
      </c>
      <c r="K420" s="794"/>
      <c r="L420" s="794"/>
      <c r="M420" s="1079" t="s">
        <v>236</v>
      </c>
      <c r="N420" s="1079"/>
      <c r="O420" s="961">
        <v>0.34393920167111852</v>
      </c>
      <c r="P420" s="794"/>
      <c r="Q420" s="794"/>
      <c r="R420" s="241"/>
      <c r="Z420" s="241"/>
      <c r="AA420" s="241"/>
      <c r="AB420" s="241"/>
      <c r="AC420" s="241"/>
      <c r="AD420" s="241"/>
      <c r="AE420" s="241"/>
      <c r="AF420" s="241"/>
      <c r="AG420" s="241"/>
      <c r="AH420" s="241"/>
      <c r="AI420" s="241"/>
      <c r="AJ420" s="241"/>
      <c r="AK420" s="241"/>
      <c r="AL420" s="241"/>
      <c r="AM420" s="241"/>
      <c r="AN420" s="241"/>
      <c r="AO420" s="241"/>
      <c r="AP420" s="241"/>
      <c r="AQ420" s="241"/>
      <c r="AR420" s="241"/>
      <c r="AS420" s="241"/>
      <c r="AT420" s="241"/>
      <c r="AU420" s="241"/>
      <c r="AV420" s="241"/>
      <c r="AW420" s="241"/>
      <c r="AX420" s="241"/>
      <c r="AY420" s="241"/>
      <c r="AZ420" s="241"/>
      <c r="BB420" s="426"/>
      <c r="BZ420" s="241"/>
      <c r="CA420" s="241"/>
      <c r="CB420" s="241"/>
      <c r="CC420" s="241"/>
      <c r="CD420" s="241"/>
      <c r="CE420" s="241"/>
      <c r="CF420" s="241"/>
      <c r="CG420" s="241"/>
      <c r="CH420" s="241"/>
      <c r="CI420" s="241"/>
      <c r="CJ420" s="241"/>
      <c r="CK420" s="241"/>
      <c r="CL420" s="241"/>
      <c r="CM420" s="241"/>
      <c r="CN420" s="241"/>
      <c r="CO420" s="241"/>
      <c r="CP420" s="241"/>
      <c r="CQ420" s="241"/>
      <c r="CR420" s="241"/>
      <c r="CS420" s="241"/>
      <c r="CT420" s="241"/>
      <c r="CU420" s="241"/>
      <c r="CV420" s="241"/>
      <c r="CW420" s="241"/>
      <c r="CX420" s="241"/>
      <c r="CY420" s="241"/>
      <c r="CZ420" s="241"/>
    </row>
    <row r="421" s="240" customFormat="true" ht="25.15" customHeight="true" x14ac:dyDescent="0.2">
      <c r="A421" s="426"/>
      <c r="B421" s="1137"/>
      <c r="C421" s="1084" t="s">
        <v>235</v>
      </c>
      <c r="D421" s="1079"/>
      <c r="E421" s="959">
        <v>0.36794160113308011</v>
      </c>
      <c r="F421" s="794"/>
      <c r="G421" s="794"/>
      <c r="H421" s="1079" t="s">
        <v>228</v>
      </c>
      <c r="I421" s="1079"/>
      <c r="J421" s="960">
        <v>-0.33649189820054376</v>
      </c>
      <c r="K421" s="794"/>
      <c r="L421" s="794"/>
      <c r="M421" s="1079" t="s">
        <v>237</v>
      </c>
      <c r="N421" s="1079"/>
      <c r="O421" s="961">
        <v>0.33553024753647165</v>
      </c>
      <c r="P421" s="794"/>
      <c r="Q421" s="794"/>
      <c r="R421" s="241"/>
      <c r="Z421" s="241"/>
      <c r="AA421" s="241"/>
      <c r="AB421" s="241"/>
      <c r="AC421" s="241"/>
      <c r="AD421" s="241"/>
      <c r="AE421" s="241"/>
      <c r="AF421" s="241"/>
      <c r="AG421" s="241"/>
      <c r="AH421" s="241"/>
      <c r="AI421" s="241"/>
      <c r="AJ421" s="241"/>
      <c r="AK421" s="241"/>
      <c r="AL421" s="241"/>
      <c r="AM421" s="241"/>
      <c r="AN421" s="241"/>
      <c r="AO421" s="241"/>
      <c r="AP421" s="241"/>
      <c r="AQ421" s="241"/>
      <c r="AR421" s="241"/>
      <c r="AS421" s="241"/>
      <c r="AT421" s="241"/>
      <c r="AU421" s="241"/>
      <c r="AV421" s="241"/>
      <c r="AW421" s="241"/>
      <c r="AX421" s="241"/>
      <c r="AY421" s="241"/>
      <c r="AZ421" s="241"/>
      <c r="BB421" s="426"/>
      <c r="BZ421" s="241"/>
      <c r="CA421" s="241"/>
      <c r="CB421" s="241"/>
      <c r="CC421" s="241"/>
      <c r="CD421" s="241"/>
      <c r="CE421" s="241"/>
      <c r="CF421" s="241"/>
      <c r="CG421" s="241"/>
      <c r="CH421" s="241"/>
      <c r="CI421" s="241"/>
      <c r="CJ421" s="241"/>
      <c r="CK421" s="241"/>
      <c r="CL421" s="241"/>
      <c r="CM421" s="241"/>
      <c r="CN421" s="241"/>
      <c r="CO421" s="241"/>
      <c r="CP421" s="241"/>
      <c r="CQ421" s="241"/>
      <c r="CR421" s="241"/>
      <c r="CS421" s="241"/>
      <c r="CT421" s="241"/>
      <c r="CU421" s="241"/>
      <c r="CV421" s="241"/>
      <c r="CW421" s="241"/>
      <c r="CX421" s="241"/>
      <c r="CY421" s="241"/>
      <c r="CZ421" s="241"/>
    </row>
    <row r="422" s="240" customFormat="true" ht="25.15" customHeight="true" x14ac:dyDescent="0.2">
      <c r="A422" s="426"/>
      <c r="B422" s="1137"/>
      <c r="C422" s="1084" t="s">
        <v>238</v>
      </c>
      <c r="D422" s="1079"/>
      <c r="E422" s="959">
        <v>-0.36681270536260102</v>
      </c>
      <c r="F422" s="794"/>
      <c r="G422" s="794"/>
      <c r="H422" s="1079" t="s">
        <v>232</v>
      </c>
      <c r="I422" s="1079"/>
      <c r="J422" s="960">
        <v>-0.33279023939086783</v>
      </c>
      <c r="K422" s="794"/>
      <c r="L422" s="794"/>
      <c r="M422" s="1079" t="s">
        <v>239</v>
      </c>
      <c r="N422" s="1079"/>
      <c r="O422" s="961">
        <v>0.32684733171339148</v>
      </c>
      <c r="P422" s="794"/>
      <c r="Q422" s="794"/>
      <c r="R422" s="241"/>
      <c r="Z422" s="241"/>
      <c r="AA422" s="241"/>
      <c r="AB422" s="241"/>
      <c r="AC422" s="241"/>
      <c r="AD422" s="241"/>
      <c r="AE422" s="241"/>
      <c r="AF422" s="241"/>
      <c r="AG422" s="241"/>
      <c r="AH422" s="241"/>
      <c r="AI422" s="241"/>
      <c r="AJ422" s="241"/>
      <c r="AK422" s="241"/>
      <c r="AL422" s="241"/>
      <c r="AM422" s="241"/>
      <c r="AN422" s="241"/>
      <c r="AO422" s="241"/>
      <c r="AP422" s="241"/>
      <c r="AQ422" s="241"/>
      <c r="AR422" s="241"/>
      <c r="AS422" s="241"/>
      <c r="AT422" s="241"/>
      <c r="AU422" s="241"/>
      <c r="AV422" s="241"/>
      <c r="AW422" s="241"/>
      <c r="AX422" s="241"/>
      <c r="AY422" s="241"/>
      <c r="AZ422" s="241"/>
      <c r="BB422" s="426"/>
      <c r="BZ422" s="241"/>
      <c r="CA422" s="241"/>
      <c r="CB422" s="241"/>
      <c r="CC422" s="241"/>
      <c r="CD422" s="241"/>
      <c r="CE422" s="241"/>
      <c r="CF422" s="241"/>
      <c r="CG422" s="241"/>
      <c r="CH422" s="241"/>
      <c r="CI422" s="241"/>
      <c r="CJ422" s="241"/>
      <c r="CK422" s="241"/>
      <c r="CL422" s="241"/>
      <c r="CM422" s="241"/>
      <c r="CN422" s="241"/>
      <c r="CO422" s="241"/>
      <c r="CP422" s="241"/>
      <c r="CQ422" s="241"/>
      <c r="CR422" s="241"/>
      <c r="CS422" s="241"/>
      <c r="CT422" s="241"/>
      <c r="CU422" s="241"/>
      <c r="CV422" s="241"/>
      <c r="CW422" s="241"/>
      <c r="CX422" s="241"/>
      <c r="CY422" s="241"/>
      <c r="CZ422" s="241"/>
    </row>
    <row r="423" s="240" customFormat="true" ht="25.15" customHeight="true" x14ac:dyDescent="0.2">
      <c r="A423" s="426"/>
      <c r="B423" s="1137"/>
      <c r="C423" s="1084" t="s">
        <v>227</v>
      </c>
      <c r="D423" s="1079"/>
      <c r="E423" s="959">
        <v>0.36107929040033282</v>
      </c>
      <c r="F423" s="794"/>
      <c r="G423" s="794"/>
      <c r="H423" s="1079" t="s">
        <v>233</v>
      </c>
      <c r="I423" s="1079"/>
      <c r="J423" s="960">
        <v>-0.32800192624728586</v>
      </c>
      <c r="K423" s="794"/>
      <c r="L423" s="794"/>
      <c r="M423" s="1079" t="s">
        <v>240</v>
      </c>
      <c r="N423" s="1079"/>
      <c r="O423" s="961">
        <v>0.30663938782848049</v>
      </c>
      <c r="P423" s="794"/>
      <c r="Q423" s="794"/>
      <c r="R423" s="241"/>
      <c r="Z423" s="241"/>
      <c r="AA423" s="241"/>
      <c r="AB423" s="241"/>
      <c r="AC423" s="241"/>
      <c r="AD423" s="241"/>
      <c r="AE423" s="241"/>
      <c r="AF423" s="241"/>
      <c r="AG423" s="241"/>
      <c r="AH423" s="241"/>
      <c r="AI423" s="241"/>
      <c r="AJ423" s="241"/>
      <c r="AK423" s="241"/>
      <c r="AL423" s="241"/>
      <c r="AM423" s="241"/>
      <c r="AN423" s="241"/>
      <c r="AO423" s="241"/>
      <c r="AP423" s="241"/>
      <c r="AQ423" s="241"/>
      <c r="AR423" s="241"/>
      <c r="AS423" s="241"/>
      <c r="AT423" s="241"/>
      <c r="AU423" s="241"/>
      <c r="AV423" s="241"/>
      <c r="AW423" s="241"/>
      <c r="AX423" s="241"/>
      <c r="AY423" s="241"/>
      <c r="AZ423" s="241"/>
      <c r="BB423" s="426"/>
      <c r="BZ423" s="241"/>
      <c r="CA423" s="241"/>
      <c r="CB423" s="241"/>
      <c r="CC423" s="241"/>
      <c r="CD423" s="241"/>
      <c r="CE423" s="241"/>
      <c r="CF423" s="241"/>
      <c r="CG423" s="241"/>
      <c r="CH423" s="241"/>
      <c r="CI423" s="241"/>
      <c r="CJ423" s="241"/>
      <c r="CK423" s="241"/>
      <c r="CL423" s="241"/>
      <c r="CM423" s="241"/>
      <c r="CN423" s="241"/>
      <c r="CO423" s="241"/>
      <c r="CP423" s="241"/>
      <c r="CQ423" s="241"/>
      <c r="CR423" s="241"/>
      <c r="CS423" s="241"/>
      <c r="CT423" s="241"/>
      <c r="CU423" s="241"/>
      <c r="CV423" s="241"/>
      <c r="CW423" s="241"/>
      <c r="CX423" s="241"/>
      <c r="CY423" s="241"/>
      <c r="CZ423" s="241"/>
    </row>
    <row r="424" s="240" customFormat="true" ht="25.15" customHeight="true" x14ac:dyDescent="0.2">
      <c r="A424" s="426"/>
      <c r="B424" s="1137"/>
      <c r="C424" s="1084" t="s">
        <v>241</v>
      </c>
      <c r="D424" s="1079"/>
      <c r="E424" s="959">
        <v>-0.35863804222496504</v>
      </c>
      <c r="F424" s="794"/>
      <c r="G424" s="794"/>
      <c r="H424" s="1079" t="s">
        <v>242</v>
      </c>
      <c r="I424" s="1079"/>
      <c r="J424" s="960">
        <v>0.32506790455899132</v>
      </c>
      <c r="K424" s="794"/>
      <c r="L424" s="794"/>
      <c r="M424" s="1079" t="s">
        <v>243</v>
      </c>
      <c r="N424" s="1079"/>
      <c r="O424" s="961">
        <v>0.30430299606086469</v>
      </c>
      <c r="P424" s="794"/>
      <c r="Q424" s="794"/>
      <c r="R424" s="241"/>
      <c r="Z424" s="241"/>
      <c r="AA424" s="241"/>
      <c r="AB424" s="241"/>
      <c r="AC424" s="241"/>
      <c r="AD424" s="241"/>
      <c r="AE424" s="241"/>
      <c r="AF424" s="241"/>
      <c r="AG424" s="241"/>
      <c r="AH424" s="241"/>
      <c r="AI424" s="241"/>
      <c r="AJ424" s="241"/>
      <c r="AK424" s="241"/>
      <c r="AL424" s="241"/>
      <c r="AM424" s="241"/>
      <c r="AN424" s="241"/>
      <c r="AO424" s="241"/>
      <c r="AP424" s="241"/>
      <c r="AQ424" s="241"/>
      <c r="AR424" s="241"/>
      <c r="AS424" s="241"/>
      <c r="AT424" s="241"/>
      <c r="AU424" s="241"/>
      <c r="AV424" s="241"/>
      <c r="AW424" s="241"/>
      <c r="AX424" s="241"/>
      <c r="AY424" s="241"/>
      <c r="AZ424" s="241"/>
      <c r="BB424" s="426"/>
      <c r="BZ424" s="241"/>
      <c r="CA424" s="241"/>
      <c r="CB424" s="241"/>
      <c r="CC424" s="241"/>
      <c r="CD424" s="241"/>
      <c r="CE424" s="241"/>
      <c r="CF424" s="241"/>
      <c r="CG424" s="241"/>
      <c r="CH424" s="241"/>
      <c r="CI424" s="241"/>
      <c r="CJ424" s="241"/>
      <c r="CK424" s="241"/>
      <c r="CL424" s="241"/>
      <c r="CM424" s="241"/>
      <c r="CN424" s="241"/>
      <c r="CO424" s="241"/>
      <c r="CP424" s="241"/>
      <c r="CQ424" s="241"/>
      <c r="CR424" s="241"/>
      <c r="CS424" s="241"/>
      <c r="CT424" s="241"/>
      <c r="CU424" s="241"/>
      <c r="CV424" s="241"/>
      <c r="CW424" s="241"/>
      <c r="CX424" s="241"/>
      <c r="CY424" s="241"/>
      <c r="CZ424" s="241"/>
    </row>
    <row r="425" s="240" customFormat="true" ht="25.15" customHeight="true" x14ac:dyDescent="0.2">
      <c r="A425" s="426"/>
      <c r="B425" s="1137"/>
      <c r="C425" s="1084" t="s">
        <v>244</v>
      </c>
      <c r="D425" s="1079"/>
      <c r="E425" s="959">
        <v>-0.35747182941364031</v>
      </c>
      <c r="F425" s="794"/>
      <c r="G425" s="794"/>
      <c r="H425" s="1079" t="s">
        <v>245</v>
      </c>
      <c r="I425" s="1079"/>
      <c r="J425" s="960">
        <v>0.32356675744054714</v>
      </c>
      <c r="K425" s="794"/>
      <c r="L425" s="794"/>
      <c r="M425" s="1079" t="s">
        <v>234</v>
      </c>
      <c r="N425" s="1079"/>
      <c r="O425" s="961">
        <v>0.30147293602181485</v>
      </c>
      <c r="P425" s="794"/>
      <c r="Q425" s="794"/>
      <c r="R425" s="241"/>
      <c r="Z425" s="241"/>
      <c r="AA425" s="241"/>
      <c r="AB425" s="241"/>
      <c r="AC425" s="241"/>
      <c r="AD425" s="241"/>
      <c r="AE425" s="241"/>
      <c r="AF425" s="241"/>
      <c r="AG425" s="241"/>
      <c r="AH425" s="241"/>
      <c r="AI425" s="241"/>
      <c r="AJ425" s="241"/>
      <c r="AK425" s="241"/>
      <c r="AL425" s="241"/>
      <c r="AM425" s="241"/>
      <c r="AN425" s="241"/>
      <c r="AO425" s="241"/>
      <c r="AP425" s="241"/>
      <c r="AQ425" s="241"/>
      <c r="AR425" s="241"/>
      <c r="AS425" s="241"/>
      <c r="AT425" s="241"/>
      <c r="AU425" s="241"/>
      <c r="AV425" s="241"/>
      <c r="AW425" s="241"/>
      <c r="AX425" s="241"/>
      <c r="AY425" s="241"/>
      <c r="AZ425" s="241"/>
      <c r="BB425" s="426"/>
      <c r="BZ425" s="241"/>
      <c r="CA425" s="241"/>
      <c r="CB425" s="241"/>
      <c r="CC425" s="241"/>
      <c r="CD425" s="241"/>
      <c r="CE425" s="241"/>
      <c r="CF425" s="241"/>
      <c r="CG425" s="241"/>
      <c r="CH425" s="241"/>
      <c r="CI425" s="241"/>
      <c r="CJ425" s="241"/>
      <c r="CK425" s="241"/>
      <c r="CL425" s="241"/>
      <c r="CM425" s="241"/>
      <c r="CN425" s="241"/>
      <c r="CO425" s="241"/>
      <c r="CP425" s="241"/>
      <c r="CQ425" s="241"/>
      <c r="CR425" s="241"/>
      <c r="CS425" s="241"/>
      <c r="CT425" s="241"/>
      <c r="CU425" s="241"/>
      <c r="CV425" s="241"/>
      <c r="CW425" s="241"/>
      <c r="CX425" s="241"/>
      <c r="CY425" s="241"/>
      <c r="CZ425" s="241"/>
    </row>
    <row r="426" s="240" customFormat="true" ht="25.15" customHeight="true" x14ac:dyDescent="0.2">
      <c r="A426" s="426"/>
      <c r="B426" s="1137"/>
      <c r="C426" s="1084" t="s">
        <v>246</v>
      </c>
      <c r="D426" s="1079"/>
      <c r="E426" s="959">
        <v>-0.34986997364250461</v>
      </c>
      <c r="F426" s="794"/>
      <c r="G426" s="794"/>
      <c r="H426" s="1079" t="s">
        <v>229</v>
      </c>
      <c r="I426" s="1079"/>
      <c r="J426" s="960">
        <v>-0.32044038936307068</v>
      </c>
      <c r="K426" s="794"/>
      <c r="L426" s="794"/>
      <c r="M426" s="1079" t="s">
        <v>228</v>
      </c>
      <c r="N426" s="1079"/>
      <c r="O426" s="961">
        <v>-0.28916825368286203</v>
      </c>
      <c r="P426" s="794"/>
      <c r="Q426" s="794"/>
      <c r="R426" s="241"/>
      <c r="Z426" s="241"/>
      <c r="AA426" s="241"/>
      <c r="AB426" s="241"/>
      <c r="AC426" s="241"/>
      <c r="AD426" s="241"/>
      <c r="AE426" s="241"/>
      <c r="AF426" s="241"/>
      <c r="AG426" s="241"/>
      <c r="AH426" s="241"/>
      <c r="AI426" s="241"/>
      <c r="AJ426" s="241"/>
      <c r="AK426" s="241"/>
      <c r="AL426" s="241"/>
      <c r="AM426" s="241"/>
      <c r="AN426" s="241"/>
      <c r="AO426" s="241"/>
      <c r="AP426" s="241"/>
      <c r="AQ426" s="241"/>
      <c r="AR426" s="241"/>
      <c r="AS426" s="241"/>
      <c r="AT426" s="241"/>
      <c r="AU426" s="241"/>
      <c r="AV426" s="241"/>
      <c r="AW426" s="241"/>
      <c r="AX426" s="241"/>
      <c r="AY426" s="241"/>
      <c r="AZ426" s="241"/>
      <c r="BB426" s="426"/>
      <c r="BZ426" s="241"/>
      <c r="CA426" s="241"/>
      <c r="CB426" s="241"/>
      <c r="CC426" s="241"/>
      <c r="CD426" s="241"/>
      <c r="CE426" s="241"/>
      <c r="CF426" s="241"/>
      <c r="CG426" s="241"/>
      <c r="CH426" s="241"/>
      <c r="CI426" s="241"/>
      <c r="CJ426" s="241"/>
      <c r="CK426" s="241"/>
      <c r="CL426" s="241"/>
      <c r="CM426" s="241"/>
      <c r="CN426" s="241"/>
      <c r="CO426" s="241"/>
      <c r="CP426" s="241"/>
      <c r="CQ426" s="241"/>
      <c r="CR426" s="241"/>
      <c r="CS426" s="241"/>
      <c r="CT426" s="241"/>
      <c r="CU426" s="241"/>
      <c r="CV426" s="241"/>
      <c r="CW426" s="241"/>
      <c r="CX426" s="241"/>
      <c r="CY426" s="241"/>
      <c r="CZ426" s="241"/>
    </row>
    <row r="427" s="240" customFormat="true" ht="25.15" customHeight="true" x14ac:dyDescent="0.2">
      <c r="A427" s="426"/>
      <c r="B427" s="1137"/>
      <c r="C427" s="1084" t="s">
        <v>247</v>
      </c>
      <c r="D427" s="1079"/>
      <c r="E427" s="959">
        <v>-0.34943896568234573</v>
      </c>
      <c r="F427" s="794"/>
      <c r="G427" s="794"/>
      <c r="H427" s="1079" t="s">
        <v>239</v>
      </c>
      <c r="I427" s="1079"/>
      <c r="J427" s="960">
        <v>0.31607667553868601</v>
      </c>
      <c r="K427" s="794"/>
      <c r="L427" s="794"/>
      <c r="M427" s="1079" t="s">
        <v>248</v>
      </c>
      <c r="N427" s="1079"/>
      <c r="O427" s="961">
        <v>0.28274360768194651</v>
      </c>
      <c r="P427" s="794"/>
      <c r="Q427" s="794"/>
      <c r="R427" s="241"/>
      <c r="Z427" s="241"/>
      <c r="AA427" s="241"/>
      <c r="AB427" s="241"/>
      <c r="AC427" s="241"/>
      <c r="AD427" s="241"/>
      <c r="AE427" s="241"/>
      <c r="AF427" s="241"/>
      <c r="AG427" s="241"/>
      <c r="AH427" s="241"/>
      <c r="AI427" s="241"/>
      <c r="AJ427" s="241"/>
      <c r="AK427" s="241"/>
      <c r="AL427" s="241"/>
      <c r="AM427" s="241"/>
      <c r="AN427" s="241"/>
      <c r="AO427" s="241"/>
      <c r="AP427" s="241"/>
      <c r="AQ427" s="241"/>
      <c r="AR427" s="241"/>
      <c r="AS427" s="241"/>
      <c r="AT427" s="241"/>
      <c r="AU427" s="241"/>
      <c r="AV427" s="241"/>
      <c r="AW427" s="241"/>
      <c r="AX427" s="241"/>
      <c r="AY427" s="241"/>
      <c r="AZ427" s="241"/>
      <c r="BB427" s="426"/>
      <c r="BZ427" s="241"/>
      <c r="CA427" s="241"/>
      <c r="CB427" s="241"/>
      <c r="CC427" s="241"/>
      <c r="CD427" s="241"/>
      <c r="CE427" s="241"/>
      <c r="CF427" s="241"/>
      <c r="CG427" s="241"/>
      <c r="CH427" s="241"/>
      <c r="CI427" s="241"/>
      <c r="CJ427" s="241"/>
      <c r="CK427" s="241"/>
      <c r="CL427" s="241"/>
      <c r="CM427" s="241"/>
      <c r="CN427" s="241"/>
      <c r="CO427" s="241"/>
      <c r="CP427" s="241"/>
      <c r="CQ427" s="241"/>
      <c r="CR427" s="241"/>
      <c r="CS427" s="241"/>
      <c r="CT427" s="241"/>
      <c r="CU427" s="241"/>
      <c r="CV427" s="241"/>
      <c r="CW427" s="241"/>
      <c r="CX427" s="241"/>
      <c r="CY427" s="241"/>
      <c r="CZ427" s="241"/>
    </row>
    <row r="428" s="240" customFormat="true" ht="25.15" customHeight="true" x14ac:dyDescent="0.2">
      <c r="A428" s="426"/>
      <c r="B428" s="1137"/>
      <c r="C428" s="1084" t="s">
        <v>231</v>
      </c>
      <c r="D428" s="1079"/>
      <c r="E428" s="959">
        <v>0.34600381242302741</v>
      </c>
      <c r="F428" s="794"/>
      <c r="G428" s="794"/>
      <c r="H428" s="1079" t="s">
        <v>236</v>
      </c>
      <c r="I428" s="1079"/>
      <c r="J428" s="960">
        <v>0.31317706737278495</v>
      </c>
      <c r="K428" s="794"/>
      <c r="L428" s="794"/>
      <c r="M428" s="1079" t="s">
        <v>249</v>
      </c>
      <c r="N428" s="1079"/>
      <c r="O428" s="961">
        <v>0.27996876351666228</v>
      </c>
      <c r="P428" s="794"/>
      <c r="Q428" s="794"/>
      <c r="R428" s="241"/>
      <c r="Z428" s="241"/>
      <c r="AA428" s="241"/>
      <c r="AB428" s="241"/>
      <c r="AC428" s="241"/>
      <c r="AD428" s="241"/>
      <c r="AE428" s="241"/>
      <c r="AF428" s="241"/>
      <c r="AG428" s="241"/>
      <c r="AH428" s="241"/>
      <c r="AI428" s="241"/>
      <c r="AJ428" s="241"/>
      <c r="AK428" s="241"/>
      <c r="AL428" s="241"/>
      <c r="AM428" s="241"/>
      <c r="AN428" s="241"/>
      <c r="AO428" s="241"/>
      <c r="AP428" s="241"/>
      <c r="AQ428" s="241"/>
      <c r="AR428" s="241"/>
      <c r="AS428" s="241"/>
      <c r="AT428" s="241"/>
      <c r="AU428" s="241"/>
      <c r="AV428" s="241"/>
      <c r="AW428" s="241"/>
      <c r="AX428" s="241"/>
      <c r="AY428" s="241"/>
      <c r="AZ428" s="241"/>
      <c r="BB428" s="426"/>
      <c r="BZ428" s="241"/>
      <c r="CA428" s="241"/>
      <c r="CB428" s="241"/>
      <c r="CC428" s="241"/>
      <c r="CD428" s="241"/>
      <c r="CE428" s="241"/>
      <c r="CF428" s="241"/>
      <c r="CG428" s="241"/>
      <c r="CH428" s="241"/>
      <c r="CI428" s="241"/>
      <c r="CJ428" s="241"/>
      <c r="CK428" s="241"/>
      <c r="CL428" s="241"/>
      <c r="CM428" s="241"/>
      <c r="CN428" s="241"/>
      <c r="CO428" s="241"/>
      <c r="CP428" s="241"/>
      <c r="CQ428" s="241"/>
      <c r="CR428" s="241"/>
      <c r="CS428" s="241"/>
      <c r="CT428" s="241"/>
      <c r="CU428" s="241"/>
      <c r="CV428" s="241"/>
      <c r="CW428" s="241"/>
      <c r="CX428" s="241"/>
      <c r="CY428" s="241"/>
      <c r="CZ428" s="241"/>
    </row>
    <row r="429" s="240" customFormat="true" ht="25.15" customHeight="true" x14ac:dyDescent="0.2">
      <c r="A429" s="426"/>
      <c r="B429" s="1137"/>
      <c r="C429" s="1084" t="s">
        <v>250</v>
      </c>
      <c r="D429" s="1079"/>
      <c r="E429" s="959">
        <v>-0.33655013496774899</v>
      </c>
      <c r="F429" s="794"/>
      <c r="G429" s="794"/>
      <c r="H429" s="1079" t="s">
        <v>251</v>
      </c>
      <c r="I429" s="1079"/>
      <c r="J429" s="960">
        <v>0.3080059152720806</v>
      </c>
      <c r="K429" s="794"/>
      <c r="L429" s="794"/>
      <c r="M429" s="1079" t="s">
        <v>252</v>
      </c>
      <c r="N429" s="1079"/>
      <c r="O429" s="961">
        <v>-0.27874158580394459</v>
      </c>
      <c r="P429" s="794"/>
      <c r="Q429" s="794"/>
      <c r="R429" s="241"/>
      <c r="Z429" s="241"/>
      <c r="AA429" s="241"/>
      <c r="AB429" s="241"/>
      <c r="AC429" s="241"/>
      <c r="AD429" s="241"/>
      <c r="AE429" s="241"/>
      <c r="AF429" s="241"/>
      <c r="AG429" s="241"/>
      <c r="AH429" s="241"/>
      <c r="AI429" s="241"/>
      <c r="AJ429" s="241"/>
      <c r="AK429" s="241"/>
      <c r="AL429" s="241"/>
      <c r="AM429" s="241"/>
      <c r="AN429" s="241"/>
      <c r="AO429" s="241"/>
      <c r="AP429" s="241"/>
      <c r="AQ429" s="241"/>
      <c r="AR429" s="241"/>
      <c r="AS429" s="241"/>
      <c r="AT429" s="241"/>
      <c r="AU429" s="241"/>
      <c r="AV429" s="241"/>
      <c r="AW429" s="241"/>
      <c r="AX429" s="241"/>
      <c r="AY429" s="241"/>
      <c r="AZ429" s="241"/>
      <c r="BB429" s="426"/>
      <c r="BZ429" s="241"/>
      <c r="CA429" s="241"/>
      <c r="CB429" s="241"/>
      <c r="CC429" s="241"/>
      <c r="CD429" s="241"/>
      <c r="CE429" s="241"/>
      <c r="CF429" s="241"/>
      <c r="CG429" s="241"/>
      <c r="CH429" s="241"/>
      <c r="CI429" s="241"/>
      <c r="CJ429" s="241"/>
      <c r="CK429" s="241"/>
      <c r="CL429" s="241"/>
      <c r="CM429" s="241"/>
      <c r="CN429" s="241"/>
      <c r="CO429" s="241"/>
      <c r="CP429" s="241"/>
      <c r="CQ429" s="241"/>
      <c r="CR429" s="241"/>
      <c r="CS429" s="241"/>
      <c r="CT429" s="241"/>
      <c r="CU429" s="241"/>
      <c r="CV429" s="241"/>
      <c r="CW429" s="241"/>
      <c r="CX429" s="241"/>
      <c r="CY429" s="241"/>
      <c r="CZ429" s="241"/>
    </row>
    <row r="430" s="240" customFormat="true" ht="25.15" customHeight="true" x14ac:dyDescent="0.2">
      <c r="A430" s="426"/>
      <c r="B430" s="1137"/>
      <c r="C430" s="1084" t="s">
        <v>232</v>
      </c>
      <c r="D430" s="1079"/>
      <c r="E430" s="959">
        <v>-0.32365133844518207</v>
      </c>
      <c r="F430" s="794"/>
      <c r="G430" s="794"/>
      <c r="H430" s="1079" t="s">
        <v>244</v>
      </c>
      <c r="I430" s="1079"/>
      <c r="J430" s="960">
        <v>-0.30076944198128097</v>
      </c>
      <c r="K430" s="794"/>
      <c r="L430" s="794"/>
      <c r="M430" s="1079" t="s">
        <v>245</v>
      </c>
      <c r="N430" s="1079"/>
      <c r="O430" s="961">
        <v>0.27500102887987926</v>
      </c>
      <c r="P430" s="794"/>
      <c r="Q430" s="794"/>
      <c r="R430" s="241"/>
      <c r="Z430" s="241"/>
      <c r="AA430" s="241"/>
      <c r="AB430" s="241"/>
      <c r="AC430" s="241"/>
      <c r="AD430" s="241"/>
      <c r="AE430" s="241"/>
      <c r="AF430" s="241"/>
      <c r="AG430" s="241"/>
      <c r="AH430" s="241"/>
      <c r="AI430" s="241"/>
      <c r="AJ430" s="241"/>
      <c r="AK430" s="241"/>
      <c r="AL430" s="241"/>
      <c r="AM430" s="241"/>
      <c r="AN430" s="241"/>
      <c r="AO430" s="241"/>
      <c r="AP430" s="241"/>
      <c r="AQ430" s="241"/>
      <c r="AR430" s="241"/>
      <c r="AS430" s="241"/>
      <c r="AT430" s="241"/>
      <c r="AU430" s="241"/>
      <c r="AV430" s="241"/>
      <c r="AW430" s="241"/>
      <c r="AX430" s="241"/>
      <c r="AY430" s="241"/>
      <c r="AZ430" s="241"/>
      <c r="BB430" s="426"/>
      <c r="BZ430" s="241"/>
      <c r="CA430" s="241"/>
      <c r="CB430" s="241"/>
      <c r="CC430" s="241"/>
      <c r="CD430" s="241"/>
      <c r="CE430" s="241"/>
      <c r="CF430" s="241"/>
      <c r="CG430" s="241"/>
      <c r="CH430" s="241"/>
      <c r="CI430" s="241"/>
      <c r="CJ430" s="241"/>
      <c r="CK430" s="241"/>
      <c r="CL430" s="241"/>
      <c r="CM430" s="241"/>
      <c r="CN430" s="241"/>
      <c r="CO430" s="241"/>
      <c r="CP430" s="241"/>
      <c r="CQ430" s="241"/>
      <c r="CR430" s="241"/>
      <c r="CS430" s="241"/>
      <c r="CT430" s="241"/>
      <c r="CU430" s="241"/>
      <c r="CV430" s="241"/>
      <c r="CW430" s="241"/>
      <c r="CX430" s="241"/>
      <c r="CY430" s="241"/>
      <c r="CZ430" s="241"/>
    </row>
    <row r="431" s="240" customFormat="true" ht="25.15" customHeight="true" x14ac:dyDescent="0.2">
      <c r="A431" s="426"/>
      <c r="B431" s="1137"/>
      <c r="C431" s="1084" t="s">
        <v>236</v>
      </c>
      <c r="D431" s="1079"/>
      <c r="E431" s="959">
        <v>0.32254295675845818</v>
      </c>
      <c r="F431" s="794"/>
      <c r="G431" s="794"/>
      <c r="H431" s="1079" t="s">
        <v>241</v>
      </c>
      <c r="I431" s="1079"/>
      <c r="J431" s="960">
        <v>-0.29850942424042748</v>
      </c>
      <c r="K431" s="794"/>
      <c r="L431" s="794"/>
      <c r="M431" s="1079" t="s">
        <v>233</v>
      </c>
      <c r="N431" s="1079"/>
      <c r="O431" s="961">
        <v>-0.27111792415616448</v>
      </c>
      <c r="P431" s="794"/>
      <c r="Q431" s="794"/>
      <c r="R431" s="241"/>
      <c r="Z431" s="241"/>
      <c r="AA431" s="241"/>
      <c r="AB431" s="241"/>
      <c r="AC431" s="241"/>
      <c r="AD431" s="241"/>
      <c r="AE431" s="241"/>
      <c r="AF431" s="241"/>
      <c r="AG431" s="241"/>
      <c r="AH431" s="241"/>
      <c r="AI431" s="241"/>
      <c r="AJ431" s="241"/>
      <c r="AK431" s="241"/>
      <c r="AL431" s="241"/>
      <c r="AM431" s="241"/>
      <c r="AN431" s="241"/>
      <c r="AO431" s="241"/>
      <c r="AP431" s="241"/>
      <c r="AQ431" s="241"/>
      <c r="AR431" s="241"/>
      <c r="AS431" s="241"/>
      <c r="AT431" s="241"/>
      <c r="AU431" s="241"/>
      <c r="AV431" s="241"/>
      <c r="AW431" s="241"/>
      <c r="AX431" s="241"/>
      <c r="AY431" s="241"/>
      <c r="AZ431" s="241"/>
      <c r="BB431" s="426"/>
      <c r="BZ431" s="241"/>
      <c r="CA431" s="241"/>
      <c r="CB431" s="241"/>
      <c r="CC431" s="241"/>
      <c r="CD431" s="241"/>
      <c r="CE431" s="241"/>
      <c r="CF431" s="241"/>
      <c r="CG431" s="241"/>
      <c r="CH431" s="241"/>
      <c r="CI431" s="241"/>
      <c r="CJ431" s="241"/>
      <c r="CK431" s="241"/>
      <c r="CL431" s="241"/>
      <c r="CM431" s="241"/>
      <c r="CN431" s="241"/>
      <c r="CO431" s="241"/>
      <c r="CP431" s="241"/>
      <c r="CQ431" s="241"/>
      <c r="CR431" s="241"/>
      <c r="CS431" s="241"/>
      <c r="CT431" s="241"/>
      <c r="CU431" s="241"/>
      <c r="CV431" s="241"/>
      <c r="CW431" s="241"/>
      <c r="CX431" s="241"/>
      <c r="CY431" s="241"/>
      <c r="CZ431" s="241"/>
    </row>
    <row r="432" s="240" customFormat="true" ht="25.15" customHeight="true" x14ac:dyDescent="0.2">
      <c r="A432" s="426"/>
      <c r="B432" s="1137"/>
      <c r="C432" s="1084" t="s">
        <v>253</v>
      </c>
      <c r="D432" s="1079"/>
      <c r="E432" s="959">
        <v>-0.32249281850870148</v>
      </c>
      <c r="F432" s="794"/>
      <c r="G432" s="794"/>
      <c r="H432" s="1079" t="s">
        <v>249</v>
      </c>
      <c r="I432" s="1079"/>
      <c r="J432" s="960">
        <v>0.29722659478043495</v>
      </c>
      <c r="K432" s="794"/>
      <c r="L432" s="794"/>
      <c r="M432" s="1079" t="s">
        <v>229</v>
      </c>
      <c r="N432" s="1079"/>
      <c r="O432" s="961">
        <v>-0.26974801741428128</v>
      </c>
      <c r="P432" s="794"/>
      <c r="Q432" s="794"/>
      <c r="R432" s="241"/>
      <c r="Z432" s="241"/>
      <c r="AA432" s="241"/>
      <c r="AB432" s="241"/>
      <c r="AC432" s="241"/>
      <c r="AD432" s="241"/>
      <c r="AE432" s="241"/>
      <c r="AF432" s="241"/>
      <c r="AG432" s="241"/>
      <c r="AH432" s="241"/>
      <c r="AI432" s="241"/>
      <c r="AJ432" s="241"/>
      <c r="AK432" s="241"/>
      <c r="AL432" s="241"/>
      <c r="AM432" s="241"/>
      <c r="AN432" s="241"/>
      <c r="AO432" s="241"/>
      <c r="AP432" s="241"/>
      <c r="AQ432" s="241"/>
      <c r="AR432" s="241"/>
      <c r="AS432" s="241"/>
      <c r="AT432" s="241"/>
      <c r="AU432" s="241"/>
      <c r="AV432" s="241"/>
      <c r="AW432" s="241"/>
      <c r="AX432" s="241"/>
      <c r="AY432" s="241"/>
      <c r="AZ432" s="241"/>
      <c r="BB432" s="426"/>
      <c r="BZ432" s="241"/>
      <c r="CA432" s="241"/>
      <c r="CB432" s="241"/>
      <c r="CC432" s="241"/>
      <c r="CD432" s="241"/>
      <c r="CE432" s="241"/>
      <c r="CF432" s="241"/>
      <c r="CG432" s="241"/>
      <c r="CH432" s="241"/>
      <c r="CI432" s="241"/>
      <c r="CJ432" s="241"/>
      <c r="CK432" s="241"/>
      <c r="CL432" s="241"/>
      <c r="CM432" s="241"/>
      <c r="CN432" s="241"/>
      <c r="CO432" s="241"/>
      <c r="CP432" s="241"/>
      <c r="CQ432" s="241"/>
      <c r="CR432" s="241"/>
      <c r="CS432" s="241"/>
      <c r="CT432" s="241"/>
      <c r="CU432" s="241"/>
      <c r="CV432" s="241"/>
      <c r="CW432" s="241"/>
      <c r="CX432" s="241"/>
      <c r="CY432" s="241"/>
      <c r="CZ432" s="241"/>
    </row>
    <row r="433" s="240" customFormat="true" ht="25.15" customHeight="true" x14ac:dyDescent="0.2">
      <c r="A433" s="426"/>
      <c r="B433" s="1137"/>
      <c r="C433" s="1084" t="s">
        <v>254</v>
      </c>
      <c r="D433" s="1079"/>
      <c r="E433" s="959">
        <v>0.32244500997459669</v>
      </c>
      <c r="F433" s="794"/>
      <c r="G433" s="794"/>
      <c r="H433" s="1079" t="s">
        <v>246</v>
      </c>
      <c r="I433" s="1079"/>
      <c r="J433" s="960">
        <v>-0.29629668419616312</v>
      </c>
      <c r="K433" s="794"/>
      <c r="L433" s="794"/>
      <c r="M433" s="1079" t="s">
        <v>255</v>
      </c>
      <c r="N433" s="1079"/>
      <c r="O433" s="961">
        <v>0.26876308018035899</v>
      </c>
      <c r="P433" s="794"/>
      <c r="Q433" s="794"/>
      <c r="R433" s="241"/>
      <c r="Z433" s="241"/>
      <c r="AA433" s="241"/>
      <c r="AB433" s="241"/>
      <c r="AC433" s="241"/>
      <c r="AD433" s="241"/>
      <c r="AE433" s="241"/>
      <c r="AF433" s="241"/>
      <c r="AG433" s="241"/>
      <c r="AH433" s="241"/>
      <c r="AI433" s="241"/>
      <c r="AJ433" s="241"/>
      <c r="AK433" s="241"/>
      <c r="AL433" s="241"/>
      <c r="AM433" s="241"/>
      <c r="AN433" s="241"/>
      <c r="AO433" s="241"/>
      <c r="AP433" s="241"/>
      <c r="AQ433" s="241"/>
      <c r="AR433" s="241"/>
      <c r="AS433" s="241"/>
      <c r="AT433" s="241"/>
      <c r="AU433" s="241"/>
      <c r="AV433" s="241"/>
      <c r="AW433" s="241"/>
      <c r="AX433" s="241"/>
      <c r="AY433" s="241"/>
      <c r="AZ433" s="241"/>
      <c r="BB433" s="426"/>
      <c r="BZ433" s="241"/>
      <c r="CA433" s="241"/>
      <c r="CB433" s="241"/>
      <c r="CC433" s="241"/>
      <c r="CD433" s="241"/>
      <c r="CE433" s="241"/>
      <c r="CF433" s="241"/>
      <c r="CG433" s="241"/>
      <c r="CH433" s="241"/>
      <c r="CI433" s="241"/>
      <c r="CJ433" s="241"/>
      <c r="CK433" s="241"/>
      <c r="CL433" s="241"/>
      <c r="CM433" s="241"/>
      <c r="CN433" s="241"/>
      <c r="CO433" s="241"/>
      <c r="CP433" s="241"/>
      <c r="CQ433" s="241"/>
      <c r="CR433" s="241"/>
      <c r="CS433" s="241"/>
      <c r="CT433" s="241"/>
      <c r="CU433" s="241"/>
      <c r="CV433" s="241"/>
      <c r="CW433" s="241"/>
      <c r="CX433" s="241"/>
      <c r="CY433" s="241"/>
      <c r="CZ433" s="241"/>
    </row>
    <row r="434" s="240" customFormat="true" ht="25.15" customHeight="true" x14ac:dyDescent="0.2">
      <c r="A434" s="426"/>
      <c r="B434" s="1137"/>
      <c r="C434" s="1084" t="s">
        <v>249</v>
      </c>
      <c r="D434" s="1079"/>
      <c r="E434" s="959">
        <v>0.32195552899672719</v>
      </c>
      <c r="F434" s="794"/>
      <c r="G434" s="794"/>
      <c r="H434" s="1079" t="s">
        <v>247</v>
      </c>
      <c r="I434" s="1079"/>
      <c r="J434" s="960">
        <v>-0.29587846766704107</v>
      </c>
      <c r="K434" s="794"/>
      <c r="L434" s="794"/>
      <c r="M434" s="1079" t="s">
        <v>256</v>
      </c>
      <c r="N434" s="1079"/>
      <c r="O434" s="961">
        <v>0.26644192144213286</v>
      </c>
      <c r="P434" s="794"/>
      <c r="Q434" s="794"/>
      <c r="R434" s="241"/>
      <c r="Z434" s="241"/>
      <c r="AA434" s="241"/>
      <c r="AB434" s="241"/>
      <c r="AC434" s="241"/>
      <c r="AD434" s="241"/>
      <c r="AE434" s="241"/>
      <c r="AF434" s="241"/>
      <c r="AG434" s="241"/>
      <c r="AH434" s="241"/>
      <c r="AI434" s="241"/>
      <c r="AJ434" s="241"/>
      <c r="AK434" s="241"/>
      <c r="AL434" s="241"/>
      <c r="AM434" s="241"/>
      <c r="AN434" s="241"/>
      <c r="AO434" s="241"/>
      <c r="AP434" s="241"/>
      <c r="AQ434" s="241"/>
      <c r="AR434" s="241"/>
      <c r="AS434" s="241"/>
      <c r="AT434" s="241"/>
      <c r="AU434" s="241"/>
      <c r="AV434" s="241"/>
      <c r="AW434" s="241"/>
      <c r="AX434" s="241"/>
      <c r="AY434" s="241"/>
      <c r="AZ434" s="241"/>
      <c r="BB434" s="426"/>
      <c r="BZ434" s="241"/>
      <c r="CA434" s="241"/>
      <c r="CB434" s="241"/>
      <c r="CC434" s="241"/>
      <c r="CD434" s="241"/>
      <c r="CE434" s="241"/>
      <c r="CF434" s="241"/>
      <c r="CG434" s="241"/>
      <c r="CH434" s="241"/>
      <c r="CI434" s="241"/>
      <c r="CJ434" s="241"/>
      <c r="CK434" s="241"/>
      <c r="CL434" s="241"/>
      <c r="CM434" s="241"/>
      <c r="CN434" s="241"/>
      <c r="CO434" s="241"/>
      <c r="CP434" s="241"/>
      <c r="CQ434" s="241"/>
      <c r="CR434" s="241"/>
      <c r="CS434" s="241"/>
      <c r="CT434" s="241"/>
      <c r="CU434" s="241"/>
      <c r="CV434" s="241"/>
      <c r="CW434" s="241"/>
      <c r="CX434" s="241"/>
      <c r="CY434" s="241"/>
      <c r="CZ434" s="241"/>
    </row>
    <row r="435" s="240" customFormat="true" ht="25.15" customHeight="true" x14ac:dyDescent="0.2">
      <c r="A435" s="426"/>
      <c r="B435" s="1137"/>
      <c r="C435" s="1084" t="s">
        <v>242</v>
      </c>
      <c r="D435" s="1079"/>
      <c r="E435" s="959">
        <v>0.32152917282400206</v>
      </c>
      <c r="F435" s="794"/>
      <c r="G435" s="794"/>
      <c r="H435" s="1079" t="s">
        <v>237</v>
      </c>
      <c r="I435" s="1079"/>
      <c r="J435" s="960">
        <v>0.29498370458490836</v>
      </c>
      <c r="K435" s="794"/>
      <c r="L435" s="794"/>
      <c r="M435" s="1079" t="s">
        <v>241</v>
      </c>
      <c r="N435" s="1079"/>
      <c r="O435" s="961">
        <v>-0.26603083645733466</v>
      </c>
      <c r="P435" s="794"/>
      <c r="Q435" s="794"/>
      <c r="R435" s="241"/>
      <c r="Z435" s="241"/>
      <c r="AA435" s="241"/>
      <c r="AB435" s="241"/>
      <c r="AC435" s="241"/>
      <c r="AD435" s="241"/>
      <c r="AE435" s="241"/>
      <c r="AF435" s="241"/>
      <c r="AG435" s="241"/>
      <c r="AH435" s="241"/>
      <c r="AI435" s="241"/>
      <c r="AJ435" s="241"/>
      <c r="AK435" s="241"/>
      <c r="AL435" s="241"/>
      <c r="AM435" s="241"/>
      <c r="AN435" s="241"/>
      <c r="AO435" s="241"/>
      <c r="AP435" s="241"/>
      <c r="AQ435" s="241"/>
      <c r="AR435" s="241"/>
      <c r="AS435" s="241"/>
      <c r="AT435" s="241"/>
      <c r="AU435" s="241"/>
      <c r="AV435" s="241"/>
      <c r="AW435" s="241"/>
      <c r="AX435" s="241"/>
      <c r="AY435" s="241"/>
      <c r="AZ435" s="241"/>
      <c r="BB435" s="426"/>
      <c r="BZ435" s="241"/>
      <c r="CA435" s="241"/>
      <c r="CB435" s="241"/>
      <c r="CC435" s="241"/>
      <c r="CD435" s="241"/>
      <c r="CE435" s="241"/>
      <c r="CF435" s="241"/>
      <c r="CG435" s="241"/>
      <c r="CH435" s="241"/>
      <c r="CI435" s="241"/>
      <c r="CJ435" s="241"/>
      <c r="CK435" s="241"/>
      <c r="CL435" s="241"/>
      <c r="CM435" s="241"/>
      <c r="CN435" s="241"/>
      <c r="CO435" s="241"/>
      <c r="CP435" s="241"/>
      <c r="CQ435" s="241"/>
      <c r="CR435" s="241"/>
      <c r="CS435" s="241"/>
      <c r="CT435" s="241"/>
      <c r="CU435" s="241"/>
      <c r="CV435" s="241"/>
      <c r="CW435" s="241"/>
      <c r="CX435" s="241"/>
      <c r="CY435" s="241"/>
      <c r="CZ435" s="241"/>
    </row>
    <row r="436" s="240" customFormat="true" ht="25.15" customHeight="true" x14ac:dyDescent="0.2">
      <c r="A436" s="426"/>
      <c r="B436" s="1137"/>
      <c r="C436" s="1084" t="s">
        <v>257</v>
      </c>
      <c r="D436" s="1079"/>
      <c r="E436" s="959">
        <v>-0.31699011916804976</v>
      </c>
      <c r="F436" s="794"/>
      <c r="G436" s="794"/>
      <c r="H436" s="1079" t="s">
        <v>248</v>
      </c>
      <c r="I436" s="1079"/>
      <c r="J436" s="960">
        <v>0.2931932483886584</v>
      </c>
      <c r="K436" s="794"/>
      <c r="L436" s="794"/>
      <c r="M436" s="1079" t="s">
        <v>251</v>
      </c>
      <c r="N436" s="1079"/>
      <c r="O436" s="961">
        <v>0.26090183264960271</v>
      </c>
      <c r="P436" s="794"/>
      <c r="Q436" s="794"/>
      <c r="R436" s="241"/>
      <c r="Z436" s="241"/>
      <c r="AA436" s="241"/>
      <c r="AB436" s="241"/>
      <c r="AC436" s="241"/>
      <c r="AD436" s="241"/>
      <c r="AE436" s="241"/>
      <c r="AF436" s="241"/>
      <c r="AG436" s="241"/>
      <c r="AH436" s="241"/>
      <c r="AI436" s="241"/>
      <c r="AJ436" s="241"/>
      <c r="AK436" s="241"/>
      <c r="AL436" s="241"/>
      <c r="AM436" s="241"/>
      <c r="AN436" s="241"/>
      <c r="AO436" s="241"/>
      <c r="AP436" s="241"/>
      <c r="AQ436" s="241"/>
      <c r="AR436" s="241"/>
      <c r="AS436" s="241"/>
      <c r="AT436" s="241"/>
      <c r="AU436" s="241"/>
      <c r="AV436" s="241"/>
      <c r="AW436" s="241"/>
      <c r="AX436" s="241"/>
      <c r="AY436" s="241"/>
      <c r="AZ436" s="241"/>
      <c r="BB436" s="426"/>
      <c r="BZ436" s="241"/>
      <c r="CA436" s="241"/>
      <c r="CB436" s="241"/>
      <c r="CC436" s="241"/>
      <c r="CD436" s="241"/>
      <c r="CE436" s="241"/>
      <c r="CF436" s="241"/>
      <c r="CG436" s="241"/>
      <c r="CH436" s="241"/>
      <c r="CI436" s="241"/>
      <c r="CJ436" s="241"/>
      <c r="CK436" s="241"/>
      <c r="CL436" s="241"/>
      <c r="CM436" s="241"/>
      <c r="CN436" s="241"/>
      <c r="CO436" s="241"/>
      <c r="CP436" s="241"/>
      <c r="CQ436" s="241"/>
      <c r="CR436" s="241"/>
      <c r="CS436" s="241"/>
      <c r="CT436" s="241"/>
      <c r="CU436" s="241"/>
      <c r="CV436" s="241"/>
      <c r="CW436" s="241"/>
      <c r="CX436" s="241"/>
      <c r="CY436" s="241"/>
      <c r="CZ436" s="241"/>
    </row>
    <row r="437" s="240" customFormat="true" ht="25.15" customHeight="true" x14ac:dyDescent="0.2">
      <c r="A437" s="426"/>
      <c r="B437" s="1137"/>
      <c r="C437" s="1084" t="s">
        <v>258</v>
      </c>
      <c r="D437" s="1079"/>
      <c r="E437" s="959">
        <v>0.31616915229501324</v>
      </c>
      <c r="F437" s="794"/>
      <c r="G437" s="794"/>
      <c r="H437" s="1079" t="s">
        <v>238</v>
      </c>
      <c r="I437" s="1079"/>
      <c r="J437" s="960">
        <v>-0.29155042624493305</v>
      </c>
      <c r="K437" s="794"/>
      <c r="L437" s="794"/>
      <c r="M437" s="1079" t="s">
        <v>258</v>
      </c>
      <c r="N437" s="1079"/>
      <c r="O437" s="961">
        <v>0.25746567275869697</v>
      </c>
      <c r="P437" s="794"/>
      <c r="Q437" s="794"/>
      <c r="R437" s="241"/>
      <c r="Z437" s="241"/>
      <c r="AA437" s="241"/>
      <c r="AB437" s="241"/>
      <c r="AC437" s="241"/>
      <c r="AD437" s="241"/>
      <c r="AE437" s="241"/>
      <c r="AF437" s="241"/>
      <c r="AG437" s="241"/>
      <c r="AH437" s="241"/>
      <c r="AI437" s="241"/>
      <c r="AJ437" s="241"/>
      <c r="AK437" s="241"/>
      <c r="AL437" s="241"/>
      <c r="AM437" s="241"/>
      <c r="AN437" s="241"/>
      <c r="AO437" s="241"/>
      <c r="AP437" s="241"/>
      <c r="AQ437" s="241"/>
      <c r="AR437" s="241"/>
      <c r="AS437" s="241"/>
      <c r="AT437" s="241"/>
      <c r="AU437" s="241"/>
      <c r="AV437" s="241"/>
      <c r="AW437" s="241"/>
      <c r="AX437" s="241"/>
      <c r="AY437" s="241"/>
      <c r="AZ437" s="241"/>
      <c r="BB437" s="426"/>
      <c r="BZ437" s="241"/>
      <c r="CA437" s="241"/>
      <c r="CB437" s="241"/>
      <c r="CC437" s="241"/>
      <c r="CD437" s="241"/>
      <c r="CE437" s="241"/>
      <c r="CF437" s="241"/>
      <c r="CG437" s="241"/>
      <c r="CH437" s="241"/>
      <c r="CI437" s="241"/>
      <c r="CJ437" s="241"/>
      <c r="CK437" s="241"/>
      <c r="CL437" s="241"/>
      <c r="CM437" s="241"/>
      <c r="CN437" s="241"/>
      <c r="CO437" s="241"/>
      <c r="CP437" s="241"/>
      <c r="CQ437" s="241"/>
      <c r="CR437" s="241"/>
      <c r="CS437" s="241"/>
      <c r="CT437" s="241"/>
      <c r="CU437" s="241"/>
      <c r="CV437" s="241"/>
      <c r="CW437" s="241"/>
      <c r="CX437" s="241"/>
      <c r="CY437" s="241"/>
      <c r="CZ437" s="241"/>
    </row>
    <row r="438" s="240" customFormat="true" ht="25.15" customHeight="true" x14ac:dyDescent="0.2">
      <c r="A438" s="426"/>
      <c r="B438" s="1137"/>
      <c r="C438" s="1084" t="s">
        <v>237</v>
      </c>
      <c r="D438" s="1079"/>
      <c r="E438" s="959">
        <v>0.31516043593454535</v>
      </c>
      <c r="F438" s="794"/>
      <c r="G438" s="794"/>
      <c r="H438" s="1079" t="s">
        <v>257</v>
      </c>
      <c r="I438" s="1079"/>
      <c r="J438" s="960">
        <v>-0.27885447362551169</v>
      </c>
      <c r="K438" s="794"/>
      <c r="L438" s="794"/>
      <c r="M438" s="1079" t="s">
        <v>259</v>
      </c>
      <c r="N438" s="1079"/>
      <c r="O438" s="961">
        <v>-0.25534233321789185</v>
      </c>
      <c r="P438" s="794"/>
      <c r="Q438" s="794"/>
      <c r="R438" s="241"/>
      <c r="Z438" s="241"/>
      <c r="AA438" s="241"/>
      <c r="AB438" s="241"/>
      <c r="AC438" s="241"/>
      <c r="AD438" s="241"/>
      <c r="AE438" s="241"/>
      <c r="AF438" s="241"/>
      <c r="AG438" s="241"/>
      <c r="AH438" s="241"/>
      <c r="AI438" s="241"/>
      <c r="AJ438" s="241"/>
      <c r="AK438" s="241"/>
      <c r="AL438" s="241"/>
      <c r="AM438" s="241"/>
      <c r="AN438" s="241"/>
      <c r="AO438" s="241"/>
      <c r="AP438" s="241"/>
      <c r="AQ438" s="241"/>
      <c r="AR438" s="241"/>
      <c r="AS438" s="241"/>
      <c r="AT438" s="241"/>
      <c r="AU438" s="241"/>
      <c r="AV438" s="241"/>
      <c r="AW438" s="241"/>
      <c r="AX438" s="241"/>
      <c r="AY438" s="241"/>
      <c r="AZ438" s="241"/>
      <c r="BB438" s="426"/>
      <c r="BZ438" s="241"/>
      <c r="CA438" s="241"/>
      <c r="CB438" s="241"/>
      <c r="CC438" s="241"/>
      <c r="CD438" s="241"/>
      <c r="CE438" s="241"/>
      <c r="CF438" s="241"/>
      <c r="CG438" s="241"/>
      <c r="CH438" s="241"/>
      <c r="CI438" s="241"/>
      <c r="CJ438" s="241"/>
      <c r="CK438" s="241"/>
      <c r="CL438" s="241"/>
      <c r="CM438" s="241"/>
      <c r="CN438" s="241"/>
      <c r="CO438" s="241"/>
      <c r="CP438" s="241"/>
      <c r="CQ438" s="241"/>
      <c r="CR438" s="241"/>
      <c r="CS438" s="241"/>
      <c r="CT438" s="241"/>
      <c r="CU438" s="241"/>
      <c r="CV438" s="241"/>
      <c r="CW438" s="241"/>
      <c r="CX438" s="241"/>
      <c r="CY438" s="241"/>
      <c r="CZ438" s="241"/>
    </row>
    <row r="439" s="240" customFormat="true" ht="25.15" customHeight="true" x14ac:dyDescent="0.2">
      <c r="A439" s="426"/>
      <c r="B439" s="1137"/>
      <c r="C439" s="1084" t="s">
        <v>259</v>
      </c>
      <c r="D439" s="1079"/>
      <c r="E439" s="959">
        <v>-0.31308603471264812</v>
      </c>
      <c r="F439" s="794"/>
      <c r="G439" s="794"/>
      <c r="H439" s="1079" t="s">
        <v>256</v>
      </c>
      <c r="I439" s="1079"/>
      <c r="J439" s="960">
        <v>0.27403861162189863</v>
      </c>
      <c r="K439" s="794"/>
      <c r="L439" s="794"/>
      <c r="M439" s="1079" t="s">
        <v>254</v>
      </c>
      <c r="N439" s="1079"/>
      <c r="O439" s="961">
        <v>0.25240633109895649</v>
      </c>
      <c r="P439" s="794"/>
      <c r="Q439" s="794"/>
      <c r="R439" s="241"/>
      <c r="Z439" s="241"/>
      <c r="AA439" s="241"/>
      <c r="AB439" s="241"/>
      <c r="AC439" s="241"/>
      <c r="AD439" s="241"/>
      <c r="AE439" s="241"/>
      <c r="AF439" s="241"/>
      <c r="AG439" s="241"/>
      <c r="AH439" s="241"/>
      <c r="AI439" s="241"/>
      <c r="AJ439" s="241"/>
      <c r="AK439" s="241"/>
      <c r="AL439" s="241"/>
      <c r="AM439" s="241"/>
      <c r="AN439" s="241"/>
      <c r="AO439" s="241"/>
      <c r="AP439" s="241"/>
      <c r="AQ439" s="241"/>
      <c r="AR439" s="241"/>
      <c r="AS439" s="241"/>
      <c r="AT439" s="241"/>
      <c r="AU439" s="241"/>
      <c r="AV439" s="241"/>
      <c r="AW439" s="241"/>
      <c r="AX439" s="241"/>
      <c r="AY439" s="241"/>
      <c r="AZ439" s="241"/>
      <c r="BB439" s="426"/>
      <c r="BZ439" s="241"/>
      <c r="CA439" s="241"/>
      <c r="CB439" s="241"/>
      <c r="CC439" s="241"/>
      <c r="CD439" s="241"/>
      <c r="CE439" s="241"/>
      <c r="CF439" s="241"/>
      <c r="CG439" s="241"/>
      <c r="CH439" s="241"/>
      <c r="CI439" s="241"/>
      <c r="CJ439" s="241"/>
      <c r="CK439" s="241"/>
      <c r="CL439" s="241"/>
      <c r="CM439" s="241"/>
      <c r="CN439" s="241"/>
      <c r="CO439" s="241"/>
      <c r="CP439" s="241"/>
      <c r="CQ439" s="241"/>
      <c r="CR439" s="241"/>
      <c r="CS439" s="241"/>
      <c r="CT439" s="241"/>
      <c r="CU439" s="241"/>
      <c r="CV439" s="241"/>
      <c r="CW439" s="241"/>
      <c r="CX439" s="241"/>
      <c r="CY439" s="241"/>
      <c r="CZ439" s="241"/>
    </row>
    <row r="440" s="240" customFormat="true" ht="25.15" customHeight="true" x14ac:dyDescent="0.2">
      <c r="A440" s="426"/>
      <c r="B440" s="1137"/>
      <c r="C440" s="1084" t="s">
        <v>243</v>
      </c>
      <c r="D440" s="1079"/>
      <c r="E440" s="959">
        <v>0.31106601468002704</v>
      </c>
      <c r="F440" s="794"/>
      <c r="G440" s="794"/>
      <c r="H440" s="1079" t="s">
        <v>250</v>
      </c>
      <c r="I440" s="1079"/>
      <c r="J440" s="960">
        <v>-0.26878852027516248</v>
      </c>
      <c r="K440" s="794"/>
      <c r="L440" s="794"/>
      <c r="M440" s="1079" t="s">
        <v>247</v>
      </c>
      <c r="N440" s="1079"/>
      <c r="O440" s="961">
        <v>-0.25118861631791034</v>
      </c>
      <c r="P440" s="794"/>
      <c r="Q440" s="794"/>
      <c r="R440" s="241"/>
      <c r="Z440" s="241"/>
      <c r="AA440" s="241"/>
      <c r="AB440" s="241"/>
      <c r="AC440" s="241"/>
      <c r="AD440" s="241"/>
      <c r="AE440" s="241"/>
      <c r="AF440" s="241"/>
      <c r="AG440" s="241"/>
      <c r="AH440" s="241"/>
      <c r="AI440" s="241"/>
      <c r="AJ440" s="241"/>
      <c r="AK440" s="241"/>
      <c r="AL440" s="241"/>
      <c r="AM440" s="241"/>
      <c r="AN440" s="241"/>
      <c r="AO440" s="241"/>
      <c r="AP440" s="241"/>
      <c r="AQ440" s="241"/>
      <c r="AR440" s="241"/>
      <c r="AS440" s="241"/>
      <c r="AT440" s="241"/>
      <c r="AU440" s="241"/>
      <c r="AV440" s="241"/>
      <c r="AW440" s="241"/>
      <c r="AX440" s="241"/>
      <c r="AY440" s="241"/>
      <c r="AZ440" s="241"/>
      <c r="BB440" s="426"/>
      <c r="BZ440" s="241"/>
      <c r="CA440" s="241"/>
      <c r="CB440" s="241"/>
      <c r="CC440" s="241"/>
      <c r="CD440" s="241"/>
      <c r="CE440" s="241"/>
      <c r="CF440" s="241"/>
      <c r="CG440" s="241"/>
      <c r="CH440" s="241"/>
      <c r="CI440" s="241"/>
      <c r="CJ440" s="241"/>
      <c r="CK440" s="241"/>
      <c r="CL440" s="241"/>
      <c r="CM440" s="241"/>
      <c r="CN440" s="241"/>
      <c r="CO440" s="241"/>
      <c r="CP440" s="241"/>
      <c r="CQ440" s="241"/>
      <c r="CR440" s="241"/>
      <c r="CS440" s="241"/>
      <c r="CT440" s="241"/>
      <c r="CU440" s="241"/>
      <c r="CV440" s="241"/>
      <c r="CW440" s="241"/>
      <c r="CX440" s="241"/>
      <c r="CY440" s="241"/>
      <c r="CZ440" s="241"/>
    </row>
    <row r="441" s="240" customFormat="true" ht="25.15" customHeight="true" x14ac:dyDescent="0.2">
      <c r="A441" s="426"/>
      <c r="B441" s="1137"/>
      <c r="C441" s="1084" t="s">
        <v>239</v>
      </c>
      <c r="D441" s="1079"/>
      <c r="E441" s="959">
        <v>0.30747752604562834</v>
      </c>
      <c r="F441" s="794"/>
      <c r="G441" s="794"/>
      <c r="H441" s="1079" t="s">
        <v>253</v>
      </c>
      <c r="I441" s="1079"/>
      <c r="J441" s="960">
        <v>-0.26874027422846464</v>
      </c>
      <c r="K441" s="794"/>
      <c r="L441" s="794"/>
      <c r="M441" s="1079" t="s">
        <v>260</v>
      </c>
      <c r="N441" s="1079"/>
      <c r="O441" s="961">
        <v>0.24770906658234856</v>
      </c>
      <c r="P441" s="794"/>
      <c r="Q441" s="794"/>
      <c r="R441" s="241"/>
      <c r="Z441" s="241"/>
      <c r="AA441" s="241"/>
      <c r="AB441" s="241"/>
      <c r="AC441" s="241"/>
      <c r="AD441" s="241"/>
      <c r="AE441" s="241"/>
      <c r="AF441" s="241"/>
      <c r="AG441" s="241"/>
      <c r="AH441" s="241"/>
      <c r="AI441" s="241"/>
      <c r="AJ441" s="241"/>
      <c r="AK441" s="241"/>
      <c r="AL441" s="241"/>
      <c r="AM441" s="241"/>
      <c r="AN441" s="241"/>
      <c r="AO441" s="241"/>
      <c r="AP441" s="241"/>
      <c r="AQ441" s="241"/>
      <c r="AR441" s="241"/>
      <c r="AS441" s="241"/>
      <c r="AT441" s="241"/>
      <c r="AU441" s="241"/>
      <c r="AV441" s="241"/>
      <c r="AW441" s="241"/>
      <c r="AX441" s="241"/>
      <c r="AY441" s="241"/>
      <c r="AZ441" s="241"/>
      <c r="BB441" s="426"/>
      <c r="BZ441" s="241"/>
      <c r="CA441" s="241"/>
      <c r="CB441" s="241"/>
      <c r="CC441" s="241"/>
      <c r="CD441" s="241"/>
      <c r="CE441" s="241"/>
      <c r="CF441" s="241"/>
      <c r="CG441" s="241"/>
      <c r="CH441" s="241"/>
      <c r="CI441" s="241"/>
      <c r="CJ441" s="241"/>
      <c r="CK441" s="241"/>
      <c r="CL441" s="241"/>
      <c r="CM441" s="241"/>
      <c r="CN441" s="241"/>
      <c r="CO441" s="241"/>
      <c r="CP441" s="241"/>
      <c r="CQ441" s="241"/>
      <c r="CR441" s="241"/>
      <c r="CS441" s="241"/>
      <c r="CT441" s="241"/>
      <c r="CU441" s="241"/>
      <c r="CV441" s="241"/>
      <c r="CW441" s="241"/>
      <c r="CX441" s="241"/>
      <c r="CY441" s="241"/>
      <c r="CZ441" s="241"/>
    </row>
    <row r="442" s="240" customFormat="true" ht="25.15" customHeight="true" x14ac:dyDescent="0.2">
      <c r="A442" s="426"/>
      <c r="B442" s="1137"/>
      <c r="C442" s="1084" t="s">
        <v>260</v>
      </c>
      <c r="D442" s="1079"/>
      <c r="E442" s="959">
        <v>0.29780653753086517</v>
      </c>
      <c r="F442" s="794"/>
      <c r="G442" s="794"/>
      <c r="H442" s="1079" t="s">
        <v>261</v>
      </c>
      <c r="I442" s="1079"/>
      <c r="J442" s="960">
        <v>-0.25723767411294579</v>
      </c>
      <c r="K442" s="794"/>
      <c r="L442" s="794"/>
      <c r="M442" s="1079" t="s">
        <v>235</v>
      </c>
      <c r="N442" s="1079"/>
      <c r="O442" s="961">
        <v>0.24667755182794848</v>
      </c>
      <c r="P442" s="794"/>
      <c r="Q442" s="794"/>
      <c r="R442" s="241"/>
      <c r="Z442" s="241"/>
      <c r="AA442" s="241"/>
      <c r="AB442" s="241"/>
      <c r="AC442" s="241"/>
      <c r="AD442" s="241"/>
      <c r="AE442" s="241"/>
      <c r="AF442" s="241"/>
      <c r="AG442" s="241"/>
      <c r="AH442" s="241"/>
      <c r="AI442" s="241"/>
      <c r="AJ442" s="241"/>
      <c r="AK442" s="241"/>
      <c r="AL442" s="241"/>
      <c r="AM442" s="241"/>
      <c r="AN442" s="241"/>
      <c r="AO442" s="241"/>
      <c r="AP442" s="241"/>
      <c r="AQ442" s="241"/>
      <c r="AR442" s="241"/>
      <c r="AS442" s="241"/>
      <c r="AT442" s="241"/>
      <c r="AU442" s="241"/>
      <c r="AV442" s="241"/>
      <c r="AW442" s="241"/>
      <c r="AX442" s="241"/>
      <c r="AY442" s="241"/>
      <c r="AZ442" s="241"/>
      <c r="BB442" s="426"/>
      <c r="BZ442" s="241"/>
      <c r="CA442" s="241"/>
      <c r="CB442" s="241"/>
      <c r="CC442" s="241"/>
      <c r="CD442" s="241"/>
      <c r="CE442" s="241"/>
      <c r="CF442" s="241"/>
      <c r="CG442" s="241"/>
      <c r="CH442" s="241"/>
      <c r="CI442" s="241"/>
      <c r="CJ442" s="241"/>
      <c r="CK442" s="241"/>
      <c r="CL442" s="241"/>
      <c r="CM442" s="241"/>
      <c r="CN442" s="241"/>
      <c r="CO442" s="241"/>
      <c r="CP442" s="241"/>
      <c r="CQ442" s="241"/>
      <c r="CR442" s="241"/>
      <c r="CS442" s="241"/>
      <c r="CT442" s="241"/>
      <c r="CU442" s="241"/>
      <c r="CV442" s="241"/>
      <c r="CW442" s="241"/>
      <c r="CX442" s="241"/>
      <c r="CY442" s="241"/>
      <c r="CZ442" s="241"/>
    </row>
    <row r="443" s="240" customFormat="true" ht="25.15" customHeight="true" x14ac:dyDescent="0.2">
      <c r="A443" s="426"/>
      <c r="B443" s="1137"/>
      <c r="C443" s="1084" t="s">
        <v>234</v>
      </c>
      <c r="D443" s="1079"/>
      <c r="E443" s="959">
        <v>0.29757521079258975</v>
      </c>
      <c r="F443" s="794"/>
      <c r="G443" s="794"/>
      <c r="H443" s="1079" t="s">
        <v>254</v>
      </c>
      <c r="I443" s="1079"/>
      <c r="J443" s="960">
        <v>0.25008603117649919</v>
      </c>
      <c r="K443" s="794"/>
      <c r="L443" s="794"/>
      <c r="M443" s="1079" t="s">
        <v>246</v>
      </c>
      <c r="N443" s="1079"/>
      <c r="O443" s="961">
        <v>-0.24283842383939358</v>
      </c>
      <c r="P443" s="794"/>
      <c r="Q443" s="794"/>
      <c r="R443" s="241"/>
      <c r="Z443" s="241"/>
      <c r="AA443" s="241"/>
      <c r="AB443" s="241"/>
      <c r="AC443" s="241"/>
      <c r="AD443" s="241"/>
      <c r="AE443" s="241"/>
      <c r="AF443" s="241"/>
      <c r="AG443" s="241"/>
      <c r="AH443" s="241"/>
      <c r="AI443" s="241"/>
      <c r="AJ443" s="241"/>
      <c r="AK443" s="241"/>
      <c r="AL443" s="241"/>
      <c r="AM443" s="241"/>
      <c r="AN443" s="241"/>
      <c r="AO443" s="241"/>
      <c r="AP443" s="241"/>
      <c r="AQ443" s="241"/>
      <c r="AR443" s="241"/>
      <c r="AS443" s="241"/>
      <c r="AT443" s="241"/>
      <c r="AU443" s="241"/>
      <c r="AV443" s="241"/>
      <c r="AW443" s="241"/>
      <c r="AX443" s="241"/>
      <c r="AY443" s="241"/>
      <c r="AZ443" s="241"/>
      <c r="BB443" s="426"/>
      <c r="BZ443" s="241"/>
      <c r="CA443" s="241"/>
      <c r="CB443" s="241"/>
      <c r="CC443" s="241"/>
      <c r="CD443" s="241"/>
      <c r="CE443" s="241"/>
      <c r="CF443" s="241"/>
      <c r="CG443" s="241"/>
      <c r="CH443" s="241"/>
      <c r="CI443" s="241"/>
      <c r="CJ443" s="241"/>
      <c r="CK443" s="241"/>
      <c r="CL443" s="241"/>
      <c r="CM443" s="241"/>
      <c r="CN443" s="241"/>
      <c r="CO443" s="241"/>
      <c r="CP443" s="241"/>
      <c r="CQ443" s="241"/>
      <c r="CR443" s="241"/>
      <c r="CS443" s="241"/>
      <c r="CT443" s="241"/>
      <c r="CU443" s="241"/>
      <c r="CV443" s="241"/>
      <c r="CW443" s="241"/>
      <c r="CX443" s="241"/>
      <c r="CY443" s="241"/>
      <c r="CZ443" s="241"/>
    </row>
    <row r="444" s="240" customFormat="true" ht="25.15" customHeight="true" x14ac:dyDescent="0.2">
      <c r="A444" s="426"/>
      <c r="B444" s="1137"/>
      <c r="C444" s="1084" t="s">
        <v>240</v>
      </c>
      <c r="D444" s="1079"/>
      <c r="E444" s="959">
        <v>0.29406818676370305</v>
      </c>
      <c r="F444" s="794"/>
      <c r="G444" s="794"/>
      <c r="H444" s="1079" t="s">
        <v>227</v>
      </c>
      <c r="I444" s="1079"/>
      <c r="J444" s="960">
        <v>0.24991814177156391</v>
      </c>
      <c r="K444" s="794"/>
      <c r="L444" s="794"/>
      <c r="M444" s="1079" t="s">
        <v>238</v>
      </c>
      <c r="N444" s="1079"/>
      <c r="O444" s="961">
        <v>-0.22857334574083044</v>
      </c>
      <c r="P444" s="794"/>
      <c r="Q444" s="794"/>
      <c r="R444" s="241"/>
      <c r="Z444" s="241"/>
      <c r="AA444" s="241"/>
      <c r="AB444" s="241"/>
      <c r="AC444" s="241"/>
      <c r="AD444" s="241"/>
      <c r="AE444" s="241"/>
      <c r="AF444" s="241"/>
      <c r="AG444" s="241"/>
      <c r="AH444" s="241"/>
      <c r="AI444" s="241"/>
      <c r="AJ444" s="241"/>
      <c r="AK444" s="241"/>
      <c r="AL444" s="241"/>
      <c r="AM444" s="241"/>
      <c r="AN444" s="241"/>
      <c r="AO444" s="241"/>
      <c r="AP444" s="241"/>
      <c r="AQ444" s="241"/>
      <c r="AR444" s="241"/>
      <c r="AS444" s="241"/>
      <c r="AT444" s="241"/>
      <c r="AU444" s="241"/>
      <c r="AV444" s="241"/>
      <c r="AW444" s="241"/>
      <c r="AX444" s="241"/>
      <c r="AY444" s="241"/>
      <c r="AZ444" s="241"/>
      <c r="BB444" s="426"/>
      <c r="BZ444" s="241"/>
      <c r="CA444" s="241"/>
      <c r="CB444" s="241"/>
      <c r="CC444" s="241"/>
      <c r="CD444" s="241"/>
      <c r="CE444" s="241"/>
      <c r="CF444" s="241"/>
      <c r="CG444" s="241"/>
      <c r="CH444" s="241"/>
      <c r="CI444" s="241"/>
      <c r="CJ444" s="241"/>
      <c r="CK444" s="241"/>
      <c r="CL444" s="241"/>
      <c r="CM444" s="241"/>
      <c r="CN444" s="241"/>
      <c r="CO444" s="241"/>
      <c r="CP444" s="241"/>
      <c r="CQ444" s="241"/>
      <c r="CR444" s="241"/>
      <c r="CS444" s="241"/>
      <c r="CT444" s="241"/>
      <c r="CU444" s="241"/>
      <c r="CV444" s="241"/>
      <c r="CW444" s="241"/>
      <c r="CX444" s="241"/>
      <c r="CY444" s="241"/>
      <c r="CZ444" s="241"/>
    </row>
    <row r="445" s="240" customFormat="true" ht="25.15" customHeight="true" x14ac:dyDescent="0.2">
      <c r="A445" s="426"/>
      <c r="B445" s="1137"/>
      <c r="C445" s="1084" t="s">
        <v>245</v>
      </c>
      <c r="D445" s="1079"/>
      <c r="E445" s="959">
        <v>0.28757917350873613</v>
      </c>
      <c r="F445" s="794"/>
      <c r="G445" s="794"/>
      <c r="H445" s="1079" t="s">
        <v>262</v>
      </c>
      <c r="I445" s="1079"/>
      <c r="J445" s="960">
        <v>0.24532093401785102</v>
      </c>
      <c r="K445" s="794"/>
      <c r="L445" s="794"/>
      <c r="M445" s="1079" t="s">
        <v>263</v>
      </c>
      <c r="N445" s="1079"/>
      <c r="O445" s="961">
        <v>0.22766839054213867</v>
      </c>
      <c r="P445" s="794"/>
      <c r="Q445" s="794"/>
      <c r="R445" s="241"/>
      <c r="Z445" s="241"/>
      <c r="AA445" s="241"/>
      <c r="AB445" s="241"/>
      <c r="AC445" s="241"/>
      <c r="AD445" s="241"/>
      <c r="AE445" s="241"/>
      <c r="AF445" s="241"/>
      <c r="AG445" s="241"/>
      <c r="AH445" s="241"/>
      <c r="AI445" s="241"/>
      <c r="AJ445" s="241"/>
      <c r="AK445" s="241"/>
      <c r="AL445" s="241"/>
      <c r="AM445" s="241"/>
      <c r="AN445" s="241"/>
      <c r="AO445" s="241"/>
      <c r="AP445" s="241"/>
      <c r="AQ445" s="241"/>
      <c r="AR445" s="241"/>
      <c r="AS445" s="241"/>
      <c r="AT445" s="241"/>
      <c r="AU445" s="241"/>
      <c r="AV445" s="241"/>
      <c r="AW445" s="241"/>
      <c r="AX445" s="241"/>
      <c r="AY445" s="241"/>
      <c r="AZ445" s="241"/>
      <c r="BB445" s="426"/>
      <c r="BZ445" s="241"/>
      <c r="CA445" s="241"/>
      <c r="CB445" s="241"/>
      <c r="CC445" s="241"/>
      <c r="CD445" s="241"/>
      <c r="CE445" s="241"/>
      <c r="CF445" s="241"/>
      <c r="CG445" s="241"/>
      <c r="CH445" s="241"/>
      <c r="CI445" s="241"/>
      <c r="CJ445" s="241"/>
      <c r="CK445" s="241"/>
      <c r="CL445" s="241"/>
      <c r="CM445" s="241"/>
      <c r="CN445" s="241"/>
      <c r="CO445" s="241"/>
      <c r="CP445" s="241"/>
      <c r="CQ445" s="241"/>
      <c r="CR445" s="241"/>
      <c r="CS445" s="241"/>
      <c r="CT445" s="241"/>
      <c r="CU445" s="241"/>
      <c r="CV445" s="241"/>
      <c r="CW445" s="241"/>
      <c r="CX445" s="241"/>
      <c r="CY445" s="241"/>
      <c r="CZ445" s="241"/>
    </row>
    <row r="446" s="240" customFormat="true" ht="25.15" customHeight="true" x14ac:dyDescent="0.2">
      <c r="A446" s="426"/>
      <c r="B446" s="426"/>
      <c r="C446" s="1084" t="s">
        <v>248</v>
      </c>
      <c r="D446" s="1079"/>
      <c r="E446" s="959">
        <v>0.28610461646714158</v>
      </c>
      <c r="F446" s="794"/>
      <c r="G446" s="794"/>
      <c r="H446" s="1079" t="s">
        <v>255</v>
      </c>
      <c r="I446" s="1079"/>
      <c r="J446" s="960">
        <v>0.24455504325753338</v>
      </c>
      <c r="K446" s="794"/>
      <c r="L446" s="794"/>
      <c r="M446" s="1079" t="s">
        <v>264</v>
      </c>
      <c r="N446" s="1079"/>
      <c r="O446" s="961">
        <v>-0.22080976113474082</v>
      </c>
      <c r="P446" s="794"/>
      <c r="Q446" s="794"/>
      <c r="R446" s="241"/>
      <c r="Z446" s="241"/>
      <c r="AA446" s="241"/>
      <c r="AB446" s="241"/>
      <c r="AC446" s="241"/>
      <c r="AD446" s="241"/>
      <c r="AE446" s="241"/>
      <c r="AF446" s="241"/>
      <c r="AG446" s="241"/>
      <c r="AH446" s="241"/>
      <c r="AI446" s="241"/>
      <c r="AJ446" s="241"/>
      <c r="AK446" s="241"/>
      <c r="AL446" s="241"/>
      <c r="AM446" s="241"/>
      <c r="AN446" s="241"/>
      <c r="AO446" s="241"/>
      <c r="AP446" s="241"/>
      <c r="AQ446" s="241"/>
      <c r="AR446" s="241"/>
      <c r="AS446" s="241"/>
      <c r="AT446" s="241"/>
      <c r="AU446" s="241"/>
      <c r="AV446" s="241"/>
      <c r="AW446" s="241"/>
      <c r="AX446" s="241"/>
      <c r="AY446" s="241"/>
      <c r="AZ446" s="241"/>
      <c r="BB446" s="426"/>
      <c r="BZ446" s="241"/>
      <c r="CA446" s="241"/>
      <c r="CB446" s="241"/>
      <c r="CC446" s="241"/>
      <c r="CD446" s="241"/>
      <c r="CE446" s="241"/>
      <c r="CF446" s="241"/>
      <c r="CG446" s="241"/>
      <c r="CH446" s="241"/>
      <c r="CI446" s="241"/>
      <c r="CJ446" s="241"/>
      <c r="CK446" s="241"/>
      <c r="CL446" s="241"/>
      <c r="CM446" s="241"/>
      <c r="CN446" s="241"/>
      <c r="CO446" s="241"/>
      <c r="CP446" s="241"/>
      <c r="CQ446" s="241"/>
      <c r="CR446" s="241"/>
      <c r="CS446" s="241"/>
      <c r="CT446" s="241"/>
      <c r="CU446" s="241"/>
      <c r="CV446" s="241"/>
      <c r="CW446" s="241"/>
      <c r="CX446" s="241"/>
      <c r="CY446" s="241"/>
      <c r="CZ446" s="241"/>
    </row>
    <row r="447" s="240" customFormat="true" ht="25.15" customHeight="true" x14ac:dyDescent="0.2">
      <c r="A447" s="426"/>
      <c r="B447" s="426"/>
      <c r="C447" s="1084" t="s">
        <v>256</v>
      </c>
      <c r="D447" s="1079"/>
      <c r="E447" s="959">
        <v>0.27734755810788009</v>
      </c>
      <c r="F447" s="794"/>
      <c r="G447" s="794"/>
      <c r="H447" s="1079" t="s">
        <v>259</v>
      </c>
      <c r="I447" s="1079"/>
      <c r="J447" s="960">
        <v>-0.24345111669410874</v>
      </c>
      <c r="K447" s="794"/>
      <c r="L447" s="794"/>
      <c r="M447" s="1079" t="s">
        <v>265</v>
      </c>
      <c r="N447" s="1079"/>
      <c r="O447" s="961">
        <v>-0.21137764894219097</v>
      </c>
      <c r="P447" s="794"/>
      <c r="Q447" s="794"/>
      <c r="R447" s="241"/>
      <c r="Z447" s="241"/>
      <c r="AA447" s="241"/>
      <c r="AB447" s="241"/>
      <c r="AC447" s="241"/>
      <c r="AD447" s="241"/>
      <c r="AE447" s="241"/>
      <c r="AF447" s="241"/>
      <c r="AG447" s="241"/>
      <c r="AH447" s="241"/>
      <c r="AI447" s="241"/>
      <c r="AJ447" s="241"/>
      <c r="AK447" s="241"/>
      <c r="AL447" s="241"/>
      <c r="AM447" s="241"/>
      <c r="AN447" s="241"/>
      <c r="AO447" s="241"/>
      <c r="AP447" s="241"/>
      <c r="AQ447" s="241"/>
      <c r="AR447" s="241"/>
      <c r="AS447" s="241"/>
      <c r="AT447" s="241"/>
      <c r="AU447" s="241"/>
      <c r="AV447" s="241"/>
      <c r="AW447" s="241"/>
      <c r="AX447" s="241"/>
      <c r="AY447" s="241"/>
      <c r="AZ447" s="241"/>
      <c r="BB447" s="426"/>
      <c r="BZ447" s="241"/>
      <c r="CA447" s="241"/>
      <c r="CB447" s="241"/>
      <c r="CC447" s="241"/>
      <c r="CD447" s="241"/>
      <c r="CE447" s="241"/>
      <c r="CF447" s="241"/>
      <c r="CG447" s="241"/>
      <c r="CH447" s="241"/>
      <c r="CI447" s="241"/>
      <c r="CJ447" s="241"/>
      <c r="CK447" s="241"/>
      <c r="CL447" s="241"/>
      <c r="CM447" s="241"/>
      <c r="CN447" s="241"/>
      <c r="CO447" s="241"/>
      <c r="CP447" s="241"/>
      <c r="CQ447" s="241"/>
      <c r="CR447" s="241"/>
      <c r="CS447" s="241"/>
      <c r="CT447" s="241"/>
      <c r="CU447" s="241"/>
      <c r="CV447" s="241"/>
      <c r="CW447" s="241"/>
      <c r="CX447" s="241"/>
      <c r="CY447" s="241"/>
      <c r="CZ447" s="241"/>
    </row>
    <row r="448" s="240" customFormat="true" ht="25.15" customHeight="true" x14ac:dyDescent="0.2">
      <c r="A448" s="426"/>
      <c r="B448" s="426"/>
      <c r="C448" s="1084" t="s">
        <v>265</v>
      </c>
      <c r="D448" s="1079"/>
      <c r="E448" s="959">
        <v>-0.26901457547928675</v>
      </c>
      <c r="F448" s="794"/>
      <c r="G448" s="794"/>
      <c r="H448" s="1079" t="s">
        <v>243</v>
      </c>
      <c r="I448" s="1079"/>
      <c r="J448" s="960">
        <v>0.23892365398845142</v>
      </c>
      <c r="K448" s="794"/>
      <c r="L448" s="794"/>
      <c r="M448" s="1079" t="s">
        <v>250</v>
      </c>
      <c r="N448" s="1079"/>
      <c r="O448" s="961">
        <v>-0.20961999125488798</v>
      </c>
      <c r="P448" s="794"/>
      <c r="Q448" s="794"/>
      <c r="R448" s="241"/>
      <c r="Z448" s="241"/>
      <c r="AA448" s="241"/>
      <c r="AB448" s="241"/>
      <c r="AC448" s="241"/>
      <c r="AD448" s="241"/>
      <c r="AE448" s="241"/>
      <c r="AF448" s="241"/>
      <c r="AG448" s="241"/>
      <c r="AH448" s="241"/>
      <c r="AI448" s="241"/>
      <c r="AJ448" s="241"/>
      <c r="AK448" s="241"/>
      <c r="AL448" s="241"/>
      <c r="AM448" s="241"/>
      <c r="AN448" s="241"/>
      <c r="AO448" s="241"/>
      <c r="AP448" s="241"/>
      <c r="AQ448" s="241"/>
      <c r="AR448" s="241"/>
      <c r="AS448" s="241"/>
      <c r="AT448" s="241"/>
      <c r="AU448" s="241"/>
      <c r="AV448" s="241"/>
      <c r="AW448" s="241"/>
      <c r="AX448" s="241"/>
      <c r="AY448" s="241"/>
      <c r="AZ448" s="241"/>
      <c r="BB448" s="426"/>
      <c r="BZ448" s="241"/>
      <c r="CA448" s="241"/>
      <c r="CB448" s="241"/>
      <c r="CC448" s="241"/>
      <c r="CD448" s="241"/>
      <c r="CE448" s="241"/>
      <c r="CF448" s="241"/>
      <c r="CG448" s="241"/>
      <c r="CH448" s="241"/>
      <c r="CI448" s="241"/>
      <c r="CJ448" s="241"/>
      <c r="CK448" s="241"/>
      <c r="CL448" s="241"/>
      <c r="CM448" s="241"/>
      <c r="CN448" s="241"/>
      <c r="CO448" s="241"/>
      <c r="CP448" s="241"/>
      <c r="CQ448" s="241"/>
      <c r="CR448" s="241"/>
      <c r="CS448" s="241"/>
      <c r="CT448" s="241"/>
      <c r="CU448" s="241"/>
      <c r="CV448" s="241"/>
      <c r="CW448" s="241"/>
      <c r="CX448" s="241"/>
      <c r="CY448" s="241"/>
      <c r="CZ448" s="241"/>
    </row>
    <row r="449" s="240" customFormat="true" ht="25.15" customHeight="true" x14ac:dyDescent="0.2">
      <c r="A449" s="426"/>
      <c r="B449" s="426"/>
      <c r="C449" s="1084" t="s">
        <v>252</v>
      </c>
      <c r="D449" s="1079"/>
      <c r="E449" s="959">
        <v>-0.2687480530848172</v>
      </c>
      <c r="F449" s="794"/>
      <c r="G449" s="794"/>
      <c r="H449" s="1079" t="s">
        <v>240</v>
      </c>
      <c r="I449" s="1079"/>
      <c r="J449" s="960">
        <v>0.22901875938911626</v>
      </c>
      <c r="K449" s="794"/>
      <c r="L449" s="794"/>
      <c r="M449" s="1079" t="s">
        <v>266</v>
      </c>
      <c r="N449" s="1079"/>
      <c r="O449" s="961">
        <v>-0.20415418002917041</v>
      </c>
      <c r="P449" s="794"/>
      <c r="Q449" s="794"/>
      <c r="R449" s="241"/>
      <c r="Z449" s="241"/>
      <c r="AA449" s="241"/>
      <c r="AB449" s="241"/>
      <c r="AC449" s="241"/>
      <c r="AD449" s="241"/>
      <c r="AE449" s="241"/>
      <c r="AF449" s="241"/>
      <c r="AG449" s="241"/>
      <c r="AH449" s="241"/>
      <c r="AI449" s="241"/>
      <c r="AJ449" s="241"/>
      <c r="AK449" s="241"/>
      <c r="AL449" s="241"/>
      <c r="AM449" s="241"/>
      <c r="AN449" s="241"/>
      <c r="AO449" s="241"/>
      <c r="AP449" s="241"/>
      <c r="AQ449" s="241"/>
      <c r="AR449" s="241"/>
      <c r="AS449" s="241"/>
      <c r="AT449" s="241"/>
      <c r="AU449" s="241"/>
      <c r="AV449" s="241"/>
      <c r="AW449" s="241"/>
      <c r="AX449" s="241"/>
      <c r="AY449" s="241"/>
      <c r="AZ449" s="241"/>
      <c r="BB449" s="426"/>
      <c r="BZ449" s="241"/>
      <c r="CA449" s="241"/>
      <c r="CB449" s="241"/>
      <c r="CC449" s="241"/>
      <c r="CD449" s="241"/>
      <c r="CE449" s="241"/>
      <c r="CF449" s="241"/>
      <c r="CG449" s="241"/>
      <c r="CH449" s="241"/>
      <c r="CI449" s="241"/>
      <c r="CJ449" s="241"/>
      <c r="CK449" s="241"/>
      <c r="CL449" s="241"/>
      <c r="CM449" s="241"/>
      <c r="CN449" s="241"/>
      <c r="CO449" s="241"/>
      <c r="CP449" s="241"/>
      <c r="CQ449" s="241"/>
      <c r="CR449" s="241"/>
      <c r="CS449" s="241"/>
      <c r="CT449" s="241"/>
      <c r="CU449" s="241"/>
      <c r="CV449" s="241"/>
      <c r="CW449" s="241"/>
      <c r="CX449" s="241"/>
      <c r="CY449" s="241"/>
      <c r="CZ449" s="241"/>
    </row>
    <row r="450" s="240" customFormat="true" ht="25.15" customHeight="true" x14ac:dyDescent="0.2">
      <c r="A450" s="426"/>
      <c r="B450" s="426"/>
      <c r="C450" s="1084" t="s">
        <v>267</v>
      </c>
      <c r="D450" s="1079"/>
      <c r="E450" s="959">
        <v>-0.26009452082593065</v>
      </c>
      <c r="F450" s="794"/>
      <c r="G450" s="794"/>
      <c r="H450" s="1079" t="s">
        <v>268</v>
      </c>
      <c r="I450" s="1079"/>
      <c r="J450" s="960">
        <v>0.22191563900701172</v>
      </c>
      <c r="K450" s="794"/>
      <c r="L450" s="794"/>
      <c r="M450" s="1079" t="s">
        <v>269</v>
      </c>
      <c r="N450" s="1079"/>
      <c r="O450" s="961">
        <v>0.20075654600556186</v>
      </c>
      <c r="P450" s="794"/>
      <c r="Q450" s="794"/>
      <c r="R450" s="241"/>
      <c r="Z450" s="241"/>
      <c r="AA450" s="241"/>
      <c r="AB450" s="241"/>
      <c r="AC450" s="241"/>
      <c r="AD450" s="241"/>
      <c r="AE450" s="241"/>
      <c r="AF450" s="241"/>
      <c r="AG450" s="241"/>
      <c r="AH450" s="241"/>
      <c r="AI450" s="241"/>
      <c r="AJ450" s="241"/>
      <c r="AK450" s="241"/>
      <c r="AL450" s="241"/>
      <c r="AM450" s="241"/>
      <c r="AN450" s="241"/>
      <c r="AO450" s="241"/>
      <c r="AP450" s="241"/>
      <c r="AQ450" s="241"/>
      <c r="AR450" s="241"/>
      <c r="AS450" s="241"/>
      <c r="AT450" s="241"/>
      <c r="AU450" s="241"/>
      <c r="AV450" s="241"/>
      <c r="AW450" s="241"/>
      <c r="AX450" s="241"/>
      <c r="AY450" s="241"/>
      <c r="AZ450" s="241"/>
      <c r="BB450" s="426"/>
      <c r="BZ450" s="241"/>
      <c r="CA450" s="241"/>
      <c r="CB450" s="241"/>
      <c r="CC450" s="241"/>
      <c r="CD450" s="241"/>
      <c r="CE450" s="241"/>
      <c r="CF450" s="241"/>
      <c r="CG450" s="241"/>
      <c r="CH450" s="241"/>
      <c r="CI450" s="241"/>
      <c r="CJ450" s="241"/>
      <c r="CK450" s="241"/>
      <c r="CL450" s="241"/>
      <c r="CM450" s="241"/>
      <c r="CN450" s="241"/>
      <c r="CO450" s="241"/>
      <c r="CP450" s="241"/>
      <c r="CQ450" s="241"/>
      <c r="CR450" s="241"/>
      <c r="CS450" s="241"/>
      <c r="CT450" s="241"/>
      <c r="CU450" s="241"/>
      <c r="CV450" s="241"/>
      <c r="CW450" s="241"/>
      <c r="CX450" s="241"/>
      <c r="CY450" s="241"/>
      <c r="CZ450" s="241"/>
    </row>
    <row r="451" s="240" customFormat="true" ht="25.15" customHeight="true" x14ac:dyDescent="0.2">
      <c r="A451" s="426"/>
      <c r="B451" s="426"/>
      <c r="C451" s="1084" t="s">
        <v>251</v>
      </c>
      <c r="D451" s="1079"/>
      <c r="E451" s="959">
        <v>0.25503641046061704</v>
      </c>
      <c r="F451" s="794"/>
      <c r="G451" s="794"/>
      <c r="H451" s="1079" t="s">
        <v>270</v>
      </c>
      <c r="I451" s="1079"/>
      <c r="J451" s="960">
        <v>0.2217098447800735</v>
      </c>
      <c r="K451" s="794"/>
      <c r="L451" s="794"/>
      <c r="M451" s="1079" t="s">
        <v>271</v>
      </c>
      <c r="N451" s="1079"/>
      <c r="O451" s="961">
        <v>0.19895769828964055</v>
      </c>
      <c r="P451" s="794"/>
      <c r="Q451" s="794"/>
      <c r="R451" s="241"/>
      <c r="Z451" s="241"/>
      <c r="AA451" s="241"/>
      <c r="AB451" s="241"/>
      <c r="AC451" s="241"/>
      <c r="AD451" s="241"/>
      <c r="AE451" s="241"/>
      <c r="AF451" s="241"/>
      <c r="AG451" s="241"/>
      <c r="AH451" s="241"/>
      <c r="AI451" s="241"/>
      <c r="AJ451" s="241"/>
      <c r="AK451" s="241"/>
      <c r="AL451" s="241"/>
      <c r="AM451" s="241"/>
      <c r="AN451" s="241"/>
      <c r="AO451" s="241"/>
      <c r="AP451" s="241"/>
      <c r="AQ451" s="241"/>
      <c r="AR451" s="241"/>
      <c r="AS451" s="241"/>
      <c r="AT451" s="241"/>
      <c r="AU451" s="241"/>
      <c r="AV451" s="241"/>
      <c r="AW451" s="241"/>
      <c r="AX451" s="241"/>
      <c r="AY451" s="241"/>
      <c r="AZ451" s="241"/>
      <c r="BB451" s="426"/>
      <c r="BZ451" s="241"/>
      <c r="CA451" s="241"/>
      <c r="CB451" s="241"/>
      <c r="CC451" s="241"/>
      <c r="CD451" s="241"/>
      <c r="CE451" s="241"/>
      <c r="CF451" s="241"/>
      <c r="CG451" s="241"/>
      <c r="CH451" s="241"/>
      <c r="CI451" s="241"/>
      <c r="CJ451" s="241"/>
      <c r="CK451" s="241"/>
      <c r="CL451" s="241"/>
      <c r="CM451" s="241"/>
      <c r="CN451" s="241"/>
      <c r="CO451" s="241"/>
      <c r="CP451" s="241"/>
      <c r="CQ451" s="241"/>
      <c r="CR451" s="241"/>
      <c r="CS451" s="241"/>
      <c r="CT451" s="241"/>
      <c r="CU451" s="241"/>
      <c r="CV451" s="241"/>
      <c r="CW451" s="241"/>
      <c r="CX451" s="241"/>
      <c r="CY451" s="241"/>
      <c r="CZ451" s="241"/>
    </row>
    <row r="452" s="240" customFormat="true" ht="25.15" customHeight="true" x14ac:dyDescent="0.2">
      <c r="A452" s="426"/>
      <c r="B452" s="426"/>
      <c r="C452" s="1084" t="s">
        <v>255</v>
      </c>
      <c r="D452" s="1079"/>
      <c r="E452" s="959">
        <v>0.24085457178747918</v>
      </c>
      <c r="F452" s="794"/>
      <c r="G452" s="794"/>
      <c r="H452" s="1079" t="s">
        <v>267</v>
      </c>
      <c r="I452" s="1079"/>
      <c r="J452" s="960">
        <v>-0.21658749526274518</v>
      </c>
      <c r="K452" s="794"/>
      <c r="L452" s="794"/>
      <c r="M452" s="1079" t="s">
        <v>253</v>
      </c>
      <c r="N452" s="1079"/>
      <c r="O452" s="961">
        <v>-0.19131713746741125</v>
      </c>
      <c r="P452" s="794"/>
      <c r="Q452" s="794"/>
      <c r="R452" s="241"/>
      <c r="Z452" s="241"/>
      <c r="AA452" s="241"/>
      <c r="AB452" s="241"/>
      <c r="AC452" s="241"/>
      <c r="AD452" s="241"/>
      <c r="AE452" s="241"/>
      <c r="AF452" s="241"/>
      <c r="AG452" s="241"/>
      <c r="AH452" s="241"/>
      <c r="AI452" s="241"/>
      <c r="AJ452" s="241"/>
      <c r="AK452" s="241"/>
      <c r="AL452" s="241"/>
      <c r="AM452" s="241"/>
      <c r="AN452" s="241"/>
      <c r="AO452" s="241"/>
      <c r="AP452" s="241"/>
      <c r="AQ452" s="241"/>
      <c r="AR452" s="241"/>
      <c r="AS452" s="241"/>
      <c r="AT452" s="241"/>
      <c r="AU452" s="241"/>
      <c r="AV452" s="241"/>
      <c r="AW452" s="241"/>
      <c r="AX452" s="241"/>
      <c r="AY452" s="241"/>
      <c r="AZ452" s="241"/>
      <c r="BB452" s="426"/>
      <c r="BZ452" s="241"/>
      <c r="CA452" s="241"/>
      <c r="CB452" s="241"/>
      <c r="CC452" s="241"/>
      <c r="CD452" s="241"/>
      <c r="CE452" s="241"/>
      <c r="CF452" s="241"/>
      <c r="CG452" s="241"/>
      <c r="CH452" s="241"/>
      <c r="CI452" s="241"/>
      <c r="CJ452" s="241"/>
      <c r="CK452" s="241"/>
      <c r="CL452" s="241"/>
      <c r="CM452" s="241"/>
      <c r="CN452" s="241"/>
      <c r="CO452" s="241"/>
      <c r="CP452" s="241"/>
      <c r="CQ452" s="241"/>
      <c r="CR452" s="241"/>
      <c r="CS452" s="241"/>
      <c r="CT452" s="241"/>
      <c r="CU452" s="241"/>
      <c r="CV452" s="241"/>
      <c r="CW452" s="241"/>
      <c r="CX452" s="241"/>
      <c r="CY452" s="241"/>
      <c r="CZ452" s="241"/>
    </row>
    <row r="453" s="240" customFormat="true" ht="25.15" customHeight="true" x14ac:dyDescent="0.2">
      <c r="A453" s="426"/>
      <c r="B453" s="426"/>
      <c r="C453" s="1084" t="s">
        <v>262</v>
      </c>
      <c r="D453" s="1079"/>
      <c r="E453" s="959">
        <v>0.23769685558565073</v>
      </c>
      <c r="F453" s="794"/>
      <c r="G453" s="794"/>
      <c r="H453" s="1079" t="s">
        <v>265</v>
      </c>
      <c r="I453" s="1079"/>
      <c r="J453" s="960">
        <v>-0.21114915672951773</v>
      </c>
      <c r="K453" s="794"/>
      <c r="L453" s="794"/>
      <c r="M453" s="1079" t="s">
        <v>244</v>
      </c>
      <c r="N453" s="1079"/>
      <c r="O453" s="961">
        <v>-0.19017887466669864</v>
      </c>
      <c r="P453" s="794"/>
      <c r="Q453" s="794"/>
      <c r="R453" s="241"/>
      <c r="Z453" s="241"/>
      <c r="AA453" s="241"/>
      <c r="AB453" s="241"/>
      <c r="AC453" s="241"/>
      <c r="AD453" s="241"/>
      <c r="AE453" s="241"/>
      <c r="AF453" s="241"/>
      <c r="AG453" s="241"/>
      <c r="AH453" s="241"/>
      <c r="AI453" s="241"/>
      <c r="AJ453" s="241"/>
      <c r="AK453" s="241"/>
      <c r="AL453" s="241"/>
      <c r="AM453" s="241"/>
      <c r="AN453" s="241"/>
      <c r="AO453" s="241"/>
      <c r="AP453" s="241"/>
      <c r="AQ453" s="241"/>
      <c r="AR453" s="241"/>
      <c r="AS453" s="241"/>
      <c r="AT453" s="241"/>
      <c r="AU453" s="241"/>
      <c r="AV453" s="241"/>
      <c r="AW453" s="241"/>
      <c r="AX453" s="241"/>
      <c r="AY453" s="241"/>
      <c r="AZ453" s="241"/>
      <c r="BB453" s="426"/>
      <c r="BZ453" s="241"/>
      <c r="CA453" s="241"/>
      <c r="CB453" s="241"/>
      <c r="CC453" s="241"/>
      <c r="CD453" s="241"/>
      <c r="CE453" s="241"/>
      <c r="CF453" s="241"/>
      <c r="CG453" s="241"/>
      <c r="CH453" s="241"/>
      <c r="CI453" s="241"/>
      <c r="CJ453" s="241"/>
      <c r="CK453" s="241"/>
      <c r="CL453" s="241"/>
      <c r="CM453" s="241"/>
      <c r="CN453" s="241"/>
      <c r="CO453" s="241"/>
      <c r="CP453" s="241"/>
      <c r="CQ453" s="241"/>
      <c r="CR453" s="241"/>
      <c r="CS453" s="241"/>
      <c r="CT453" s="241"/>
      <c r="CU453" s="241"/>
      <c r="CV453" s="241"/>
      <c r="CW453" s="241"/>
      <c r="CX453" s="241"/>
      <c r="CY453" s="241"/>
      <c r="CZ453" s="241"/>
    </row>
    <row r="454" s="240" customFormat="true" ht="25.15" customHeight="true" x14ac:dyDescent="0.2">
      <c r="A454" s="426"/>
      <c r="B454" s="426"/>
      <c r="C454" s="1084" t="s">
        <v>270</v>
      </c>
      <c r="D454" s="1079"/>
      <c r="E454" s="959">
        <v>0.23096205669696765</v>
      </c>
      <c r="F454" s="794"/>
      <c r="G454" s="794"/>
      <c r="H454" s="1079" t="s">
        <v>260</v>
      </c>
      <c r="I454" s="1079"/>
      <c r="J454" s="960">
        <v>0.20556895281933651</v>
      </c>
      <c r="K454" s="794"/>
      <c r="L454" s="794"/>
      <c r="M454" s="1079" t="s">
        <v>272</v>
      </c>
      <c r="N454" s="1079"/>
      <c r="O454" s="961">
        <v>0.18478926114060248</v>
      </c>
      <c r="P454" s="794"/>
      <c r="Q454" s="794"/>
      <c r="R454" s="241"/>
      <c r="Z454" s="241"/>
      <c r="AA454" s="241"/>
      <c r="AB454" s="241"/>
      <c r="AC454" s="241"/>
      <c r="AD454" s="241"/>
      <c r="AE454" s="241"/>
      <c r="AF454" s="241"/>
      <c r="AG454" s="241"/>
      <c r="AH454" s="241"/>
      <c r="AI454" s="241"/>
      <c r="AJ454" s="241"/>
      <c r="AK454" s="241"/>
      <c r="AL454" s="241"/>
      <c r="AM454" s="241"/>
      <c r="AN454" s="241"/>
      <c r="AO454" s="241"/>
      <c r="AP454" s="241"/>
      <c r="AQ454" s="241"/>
      <c r="AR454" s="241"/>
      <c r="AS454" s="241"/>
      <c r="AT454" s="241"/>
      <c r="AU454" s="241"/>
      <c r="AV454" s="241"/>
      <c r="AW454" s="241"/>
      <c r="AX454" s="241"/>
      <c r="AY454" s="241"/>
      <c r="AZ454" s="241"/>
      <c r="BB454" s="426"/>
      <c r="BZ454" s="241"/>
      <c r="CA454" s="241"/>
      <c r="CB454" s="241"/>
      <c r="CC454" s="241"/>
      <c r="CD454" s="241"/>
      <c r="CE454" s="241"/>
      <c r="CF454" s="241"/>
      <c r="CG454" s="241"/>
      <c r="CH454" s="241"/>
      <c r="CI454" s="241"/>
      <c r="CJ454" s="241"/>
      <c r="CK454" s="241"/>
      <c r="CL454" s="241"/>
      <c r="CM454" s="241"/>
      <c r="CN454" s="241"/>
      <c r="CO454" s="241"/>
      <c r="CP454" s="241"/>
      <c r="CQ454" s="241"/>
      <c r="CR454" s="241"/>
      <c r="CS454" s="241"/>
      <c r="CT454" s="241"/>
      <c r="CU454" s="241"/>
      <c r="CV454" s="241"/>
      <c r="CW454" s="241"/>
      <c r="CX454" s="241"/>
      <c r="CY454" s="241"/>
      <c r="CZ454" s="241"/>
    </row>
    <row r="455" s="240" customFormat="true" ht="25.15" customHeight="true" x14ac:dyDescent="0.2">
      <c r="A455" s="426"/>
      <c r="B455" s="426"/>
      <c r="C455" s="1084" t="s">
        <v>269</v>
      </c>
      <c r="D455" s="1079"/>
      <c r="E455" s="959">
        <v>0.2124287321694216</v>
      </c>
      <c r="F455" s="794"/>
      <c r="G455" s="794"/>
      <c r="H455" s="1079" t="s">
        <v>273</v>
      </c>
      <c r="I455" s="1079"/>
      <c r="J455" s="960">
        <v>0.20347403008911877</v>
      </c>
      <c r="K455" s="794"/>
      <c r="L455" s="794"/>
      <c r="M455" s="1079" t="s">
        <v>268</v>
      </c>
      <c r="N455" s="1079"/>
      <c r="O455" s="961">
        <v>0.18367546276085348</v>
      </c>
      <c r="P455" s="794"/>
      <c r="Q455" s="794"/>
      <c r="R455" s="241"/>
      <c r="Z455" s="241"/>
      <c r="AA455" s="241"/>
      <c r="AB455" s="241"/>
      <c r="AC455" s="241"/>
      <c r="AD455" s="241"/>
      <c r="AE455" s="241"/>
      <c r="AF455" s="241"/>
      <c r="AG455" s="241"/>
      <c r="AH455" s="241"/>
      <c r="AI455" s="241"/>
      <c r="AJ455" s="241"/>
      <c r="AK455" s="241"/>
      <c r="AL455" s="241"/>
      <c r="AM455" s="241"/>
      <c r="AN455" s="241"/>
      <c r="AO455" s="241"/>
      <c r="AP455" s="241"/>
      <c r="AQ455" s="241"/>
      <c r="AR455" s="241"/>
      <c r="AS455" s="241"/>
      <c r="AT455" s="241"/>
      <c r="AU455" s="241"/>
      <c r="AV455" s="241"/>
      <c r="AW455" s="241"/>
      <c r="AX455" s="241"/>
      <c r="AY455" s="241"/>
      <c r="AZ455" s="241"/>
      <c r="BB455" s="426"/>
      <c r="BZ455" s="241"/>
      <c r="CA455" s="241"/>
      <c r="CB455" s="241"/>
      <c r="CC455" s="241"/>
      <c r="CD455" s="241"/>
      <c r="CE455" s="241"/>
      <c r="CF455" s="241"/>
      <c r="CG455" s="241"/>
      <c r="CH455" s="241"/>
      <c r="CI455" s="241"/>
      <c r="CJ455" s="241"/>
      <c r="CK455" s="241"/>
      <c r="CL455" s="241"/>
      <c r="CM455" s="241"/>
      <c r="CN455" s="241"/>
      <c r="CO455" s="241"/>
      <c r="CP455" s="241"/>
      <c r="CQ455" s="241"/>
      <c r="CR455" s="241"/>
      <c r="CS455" s="241"/>
      <c r="CT455" s="241"/>
      <c r="CU455" s="241"/>
      <c r="CV455" s="241"/>
      <c r="CW455" s="241"/>
      <c r="CX455" s="241"/>
      <c r="CY455" s="241"/>
      <c r="CZ455" s="241"/>
    </row>
    <row r="456" s="240" customFormat="true" ht="25.15" customHeight="true" x14ac:dyDescent="0.2">
      <c r="A456" s="426"/>
      <c r="B456" s="426"/>
      <c r="C456" s="1084" t="s">
        <v>264</v>
      </c>
      <c r="D456" s="1079"/>
      <c r="E456" s="959">
        <v>-0.20228081810190765</v>
      </c>
      <c r="F456" s="794"/>
      <c r="G456" s="794"/>
      <c r="H456" s="1079" t="s">
        <v>271</v>
      </c>
      <c r="I456" s="1079"/>
      <c r="J456" s="960">
        <v>0.19901402849984168</v>
      </c>
      <c r="K456" s="794"/>
      <c r="L456" s="794"/>
      <c r="M456" s="1079" t="s">
        <v>274</v>
      </c>
      <c r="N456" s="1079"/>
      <c r="O456" s="961">
        <v>-0.18114701686787138</v>
      </c>
      <c r="P456" s="794"/>
      <c r="Q456" s="794"/>
      <c r="R456" s="241"/>
      <c r="Z456" s="241"/>
      <c r="AA456" s="241"/>
      <c r="AB456" s="241"/>
      <c r="AC456" s="241"/>
      <c r="AD456" s="241"/>
      <c r="AE456" s="241"/>
      <c r="AF456" s="241"/>
      <c r="AG456" s="241"/>
      <c r="AH456" s="241"/>
      <c r="AI456" s="241"/>
      <c r="AJ456" s="241"/>
      <c r="AK456" s="241"/>
      <c r="AL456" s="241"/>
      <c r="AM456" s="241"/>
      <c r="AN456" s="241"/>
      <c r="AO456" s="241"/>
      <c r="AP456" s="241"/>
      <c r="AQ456" s="241"/>
      <c r="AR456" s="241"/>
      <c r="AS456" s="241"/>
      <c r="AT456" s="241"/>
      <c r="AU456" s="241"/>
      <c r="AV456" s="241"/>
      <c r="AW456" s="241"/>
      <c r="AX456" s="241"/>
      <c r="AY456" s="241"/>
      <c r="AZ456" s="241"/>
      <c r="BB456" s="426"/>
      <c r="BZ456" s="241"/>
      <c r="CA456" s="241"/>
      <c r="CB456" s="241"/>
      <c r="CC456" s="241"/>
      <c r="CD456" s="241"/>
      <c r="CE456" s="241"/>
      <c r="CF456" s="241"/>
      <c r="CG456" s="241"/>
      <c r="CH456" s="241"/>
      <c r="CI456" s="241"/>
      <c r="CJ456" s="241"/>
      <c r="CK456" s="241"/>
      <c r="CL456" s="241"/>
      <c r="CM456" s="241"/>
      <c r="CN456" s="241"/>
      <c r="CO456" s="241"/>
      <c r="CP456" s="241"/>
      <c r="CQ456" s="241"/>
      <c r="CR456" s="241"/>
      <c r="CS456" s="241"/>
      <c r="CT456" s="241"/>
      <c r="CU456" s="241"/>
      <c r="CV456" s="241"/>
      <c r="CW456" s="241"/>
      <c r="CX456" s="241"/>
      <c r="CY456" s="241"/>
      <c r="CZ456" s="241"/>
    </row>
    <row r="457" s="240" customFormat="true" ht="25.15" customHeight="true" x14ac:dyDescent="0.2">
      <c r="A457" s="426"/>
      <c r="B457" s="426"/>
      <c r="C457" s="1084" t="s">
        <v>275</v>
      </c>
      <c r="D457" s="1079"/>
      <c r="E457" s="959">
        <v>0.20072530202210503</v>
      </c>
      <c r="F457" s="794"/>
      <c r="G457" s="794"/>
      <c r="H457" s="1079" t="s">
        <v>266</v>
      </c>
      <c r="I457" s="1079"/>
      <c r="J457" s="960">
        <v>0.19826696793405929</v>
      </c>
      <c r="K457" s="794"/>
      <c r="L457" s="794"/>
      <c r="M457" s="1079" t="s">
        <v>257</v>
      </c>
      <c r="N457" s="1079"/>
      <c r="O457" s="961">
        <v>-0.180358342600973</v>
      </c>
      <c r="P457" s="794"/>
      <c r="Q457" s="794"/>
      <c r="R457" s="241"/>
      <c r="Z457" s="241"/>
      <c r="AA457" s="241"/>
      <c r="AB457" s="241"/>
      <c r="AC457" s="241"/>
      <c r="AD457" s="241"/>
      <c r="AE457" s="241"/>
      <c r="AF457" s="241"/>
      <c r="AG457" s="241"/>
      <c r="AH457" s="241"/>
      <c r="AI457" s="241"/>
      <c r="AJ457" s="241"/>
      <c r="AK457" s="241"/>
      <c r="AL457" s="241"/>
      <c r="AM457" s="241"/>
      <c r="AN457" s="241"/>
      <c r="AO457" s="241"/>
      <c r="AP457" s="241"/>
      <c r="AQ457" s="241"/>
      <c r="AR457" s="241"/>
      <c r="AS457" s="241"/>
      <c r="AT457" s="241"/>
      <c r="AU457" s="241"/>
      <c r="AV457" s="241"/>
      <c r="AW457" s="241"/>
      <c r="AX457" s="241"/>
      <c r="AY457" s="241"/>
      <c r="AZ457" s="241"/>
      <c r="BB457" s="426"/>
      <c r="BZ457" s="241"/>
      <c r="CA457" s="241"/>
      <c r="CB457" s="241"/>
      <c r="CC457" s="241"/>
      <c r="CD457" s="241"/>
      <c r="CE457" s="241"/>
      <c r="CF457" s="241"/>
      <c r="CG457" s="241"/>
      <c r="CH457" s="241"/>
      <c r="CI457" s="241"/>
      <c r="CJ457" s="241"/>
      <c r="CK457" s="241"/>
      <c r="CL457" s="241"/>
      <c r="CM457" s="241"/>
      <c r="CN457" s="241"/>
      <c r="CO457" s="241"/>
      <c r="CP457" s="241"/>
      <c r="CQ457" s="241"/>
      <c r="CR457" s="241"/>
      <c r="CS457" s="241"/>
      <c r="CT457" s="241"/>
      <c r="CU457" s="241"/>
      <c r="CV457" s="241"/>
      <c r="CW457" s="241"/>
      <c r="CX457" s="241"/>
      <c r="CY457" s="241"/>
      <c r="CZ457" s="241"/>
    </row>
    <row r="458" s="240" customFormat="true" ht="25.15" customHeight="true" x14ac:dyDescent="0.2">
      <c r="A458" s="426"/>
      <c r="B458" s="426"/>
      <c r="C458" s="1084" t="s">
        <v>263</v>
      </c>
      <c r="D458" s="1079"/>
      <c r="E458" s="959">
        <v>0.19717060819190516</v>
      </c>
      <c r="F458" s="794"/>
      <c r="G458" s="794"/>
      <c r="H458" s="1079" t="s">
        <v>258</v>
      </c>
      <c r="I458" s="1079"/>
      <c r="J458" s="960">
        <v>0.19799012111885228</v>
      </c>
      <c r="K458" s="794"/>
      <c r="L458" s="794"/>
      <c r="M458" s="1079" t="s">
        <v>270</v>
      </c>
      <c r="N458" s="1079"/>
      <c r="O458" s="961">
        <v>0.17285588698034657</v>
      </c>
      <c r="P458" s="794"/>
      <c r="Q458" s="794"/>
      <c r="R458" s="241"/>
      <c r="Z458" s="241"/>
      <c r="AA458" s="241"/>
      <c r="AB458" s="241"/>
      <c r="AC458" s="241"/>
      <c r="AD458" s="241"/>
      <c r="AE458" s="241"/>
      <c r="AF458" s="241"/>
      <c r="AG458" s="241"/>
      <c r="AH458" s="241"/>
      <c r="AI458" s="241"/>
      <c r="AJ458" s="241"/>
      <c r="AK458" s="241"/>
      <c r="AL458" s="241"/>
      <c r="AM458" s="241"/>
      <c r="AN458" s="241"/>
      <c r="AO458" s="241"/>
      <c r="AP458" s="241"/>
      <c r="AQ458" s="241"/>
      <c r="AR458" s="241"/>
      <c r="AS458" s="241"/>
      <c r="AT458" s="241"/>
      <c r="AU458" s="241"/>
      <c r="AV458" s="241"/>
      <c r="AW458" s="241"/>
      <c r="AX458" s="241"/>
      <c r="AY458" s="241"/>
      <c r="AZ458" s="241"/>
      <c r="BB458" s="426"/>
      <c r="BZ458" s="241"/>
      <c r="CA458" s="241"/>
      <c r="CB458" s="241"/>
      <c r="CC458" s="241"/>
      <c r="CD458" s="241"/>
      <c r="CE458" s="241"/>
      <c r="CF458" s="241"/>
      <c r="CG458" s="241"/>
      <c r="CH458" s="241"/>
      <c r="CI458" s="241"/>
      <c r="CJ458" s="241"/>
      <c r="CK458" s="241"/>
      <c r="CL458" s="241"/>
      <c r="CM458" s="241"/>
      <c r="CN458" s="241"/>
      <c r="CO458" s="241"/>
      <c r="CP458" s="241"/>
      <c r="CQ458" s="241"/>
      <c r="CR458" s="241"/>
      <c r="CS458" s="241"/>
      <c r="CT458" s="241"/>
      <c r="CU458" s="241"/>
      <c r="CV458" s="241"/>
      <c r="CW458" s="241"/>
      <c r="CX458" s="241"/>
      <c r="CY458" s="241"/>
      <c r="CZ458" s="241"/>
    </row>
    <row r="459" s="240" customFormat="true" ht="25.15" customHeight="true" x14ac:dyDescent="0.2">
      <c r="A459" s="426"/>
      <c r="B459" s="426"/>
      <c r="C459" s="1084" t="s">
        <v>271</v>
      </c>
      <c r="D459" s="1079"/>
      <c r="E459" s="959">
        <v>0.18941530077207894</v>
      </c>
      <c r="F459" s="794"/>
      <c r="G459" s="794"/>
      <c r="H459" s="1079" t="s">
        <v>275</v>
      </c>
      <c r="I459" s="1079"/>
      <c r="J459" s="960">
        <v>0.19727205992423708</v>
      </c>
      <c r="K459" s="794"/>
      <c r="L459" s="794"/>
      <c r="M459" s="1079" t="s">
        <v>267</v>
      </c>
      <c r="N459" s="1079"/>
      <c r="O459" s="961">
        <v>-0.17247912306737762</v>
      </c>
      <c r="P459" s="794"/>
      <c r="Q459" s="794"/>
      <c r="R459" s="241"/>
      <c r="Z459" s="241"/>
      <c r="AA459" s="241"/>
      <c r="AB459" s="241"/>
      <c r="AC459" s="241"/>
      <c r="AD459" s="241"/>
      <c r="AE459" s="241"/>
      <c r="AF459" s="241"/>
      <c r="AG459" s="241"/>
      <c r="AH459" s="241"/>
      <c r="AI459" s="241"/>
      <c r="AJ459" s="241"/>
      <c r="AK459" s="241"/>
      <c r="AL459" s="241"/>
      <c r="AM459" s="241"/>
      <c r="AN459" s="241"/>
      <c r="AO459" s="241"/>
      <c r="AP459" s="241"/>
      <c r="AQ459" s="241"/>
      <c r="AR459" s="241"/>
      <c r="AS459" s="241"/>
      <c r="AT459" s="241"/>
      <c r="AU459" s="241"/>
      <c r="AV459" s="241"/>
      <c r="AW459" s="241"/>
      <c r="AX459" s="241"/>
      <c r="AY459" s="241"/>
      <c r="AZ459" s="241"/>
      <c r="BB459" s="426"/>
      <c r="BZ459" s="241"/>
      <c r="CA459" s="241"/>
      <c r="CB459" s="241"/>
      <c r="CC459" s="241"/>
      <c r="CD459" s="241"/>
      <c r="CE459" s="241"/>
      <c r="CF459" s="241"/>
      <c r="CG459" s="241"/>
      <c r="CH459" s="241"/>
      <c r="CI459" s="241"/>
      <c r="CJ459" s="241"/>
      <c r="CK459" s="241"/>
      <c r="CL459" s="241"/>
      <c r="CM459" s="241"/>
      <c r="CN459" s="241"/>
      <c r="CO459" s="241"/>
      <c r="CP459" s="241"/>
      <c r="CQ459" s="241"/>
      <c r="CR459" s="241"/>
      <c r="CS459" s="241"/>
      <c r="CT459" s="241"/>
      <c r="CU459" s="241"/>
      <c r="CV459" s="241"/>
      <c r="CW459" s="241"/>
      <c r="CX459" s="241"/>
      <c r="CY459" s="241"/>
      <c r="CZ459" s="241"/>
    </row>
    <row r="460" s="240" customFormat="true" ht="25.15" customHeight="true" x14ac:dyDescent="0.2">
      <c r="A460" s="426"/>
      <c r="B460" s="426"/>
      <c r="C460" s="1084" t="s">
        <v>268</v>
      </c>
      <c r="D460" s="1079"/>
      <c r="E460" s="959">
        <v>0.18642547038833154</v>
      </c>
      <c r="F460" s="794"/>
      <c r="G460" s="794"/>
      <c r="H460" s="1079" t="s">
        <v>252</v>
      </c>
      <c r="I460" s="1079"/>
      <c r="J460" s="960">
        <v>-0.18658820397163728</v>
      </c>
      <c r="K460" s="794"/>
      <c r="L460" s="794"/>
      <c r="M460" s="1079" t="s">
        <v>276</v>
      </c>
      <c r="N460" s="1079"/>
      <c r="O460" s="961">
        <v>-0.16962221327662896</v>
      </c>
      <c r="P460" s="794"/>
      <c r="Q460" s="794"/>
      <c r="R460" s="241"/>
      <c r="Z460" s="241"/>
      <c r="AA460" s="241"/>
      <c r="AB460" s="241"/>
      <c r="AC460" s="241"/>
      <c r="AD460" s="241"/>
      <c r="AE460" s="241"/>
      <c r="AF460" s="241"/>
      <c r="AG460" s="241"/>
      <c r="AH460" s="241"/>
      <c r="AI460" s="241"/>
      <c r="AJ460" s="241"/>
      <c r="AK460" s="241"/>
      <c r="AL460" s="241"/>
      <c r="AM460" s="241"/>
      <c r="AN460" s="241"/>
      <c r="AO460" s="241"/>
      <c r="AP460" s="241"/>
      <c r="AQ460" s="241"/>
      <c r="AR460" s="241"/>
      <c r="AS460" s="241"/>
      <c r="AT460" s="241"/>
      <c r="AU460" s="241"/>
      <c r="AV460" s="241"/>
      <c r="AW460" s="241"/>
      <c r="AX460" s="241"/>
      <c r="AY460" s="241"/>
      <c r="AZ460" s="241"/>
      <c r="BB460" s="426"/>
      <c r="BZ460" s="241"/>
      <c r="CA460" s="241"/>
      <c r="CB460" s="241"/>
      <c r="CC460" s="241"/>
      <c r="CD460" s="241"/>
      <c r="CE460" s="241"/>
      <c r="CF460" s="241"/>
      <c r="CG460" s="241"/>
      <c r="CH460" s="241"/>
      <c r="CI460" s="241"/>
      <c r="CJ460" s="241"/>
      <c r="CK460" s="241"/>
      <c r="CL460" s="241"/>
      <c r="CM460" s="241"/>
      <c r="CN460" s="241"/>
      <c r="CO460" s="241"/>
      <c r="CP460" s="241"/>
      <c r="CQ460" s="241"/>
      <c r="CR460" s="241"/>
      <c r="CS460" s="241"/>
      <c r="CT460" s="241"/>
      <c r="CU460" s="241"/>
      <c r="CV460" s="241"/>
      <c r="CW460" s="241"/>
      <c r="CX460" s="241"/>
      <c r="CY460" s="241"/>
      <c r="CZ460" s="241"/>
    </row>
    <row r="461" s="240" customFormat="true" ht="25.15" customHeight="true" x14ac:dyDescent="0.2">
      <c r="A461" s="426"/>
      <c r="B461" s="426"/>
      <c r="C461" s="1084" t="s">
        <v>277</v>
      </c>
      <c r="D461" s="1079"/>
      <c r="E461" s="959">
        <v>-0.18362272429294696</v>
      </c>
      <c r="F461" s="794"/>
      <c r="G461" s="794"/>
      <c r="H461" s="1079" t="s">
        <v>278</v>
      </c>
      <c r="I461" s="1079"/>
      <c r="J461" s="960">
        <v>0.18633415727758426</v>
      </c>
      <c r="K461" s="794"/>
      <c r="L461" s="794"/>
      <c r="M461" s="1079" t="s">
        <v>278</v>
      </c>
      <c r="N461" s="1079"/>
      <c r="O461" s="961">
        <v>0.16833039852466025</v>
      </c>
      <c r="P461" s="794"/>
      <c r="Q461" s="794"/>
      <c r="R461" s="241"/>
      <c r="Z461" s="241"/>
      <c r="AA461" s="241"/>
      <c r="AB461" s="241"/>
      <c r="AC461" s="241"/>
      <c r="AD461" s="241"/>
      <c r="AE461" s="241"/>
      <c r="AF461" s="241"/>
      <c r="AG461" s="241"/>
      <c r="AH461" s="241"/>
      <c r="AI461" s="241"/>
      <c r="AJ461" s="241"/>
      <c r="AK461" s="241"/>
      <c r="AL461" s="241"/>
      <c r="AM461" s="241"/>
      <c r="AN461" s="241"/>
      <c r="AO461" s="241"/>
      <c r="AP461" s="241"/>
      <c r="AQ461" s="241"/>
      <c r="AR461" s="241"/>
      <c r="AS461" s="241"/>
      <c r="AT461" s="241"/>
      <c r="AU461" s="241"/>
      <c r="AV461" s="241"/>
      <c r="AW461" s="241"/>
      <c r="AX461" s="241"/>
      <c r="AY461" s="241"/>
      <c r="AZ461" s="241"/>
      <c r="BB461" s="426"/>
      <c r="BZ461" s="241"/>
      <c r="CA461" s="241"/>
      <c r="CB461" s="241"/>
      <c r="CC461" s="241"/>
      <c r="CD461" s="241"/>
      <c r="CE461" s="241"/>
      <c r="CF461" s="241"/>
      <c r="CG461" s="241"/>
      <c r="CH461" s="241"/>
      <c r="CI461" s="241"/>
      <c r="CJ461" s="241"/>
      <c r="CK461" s="241"/>
      <c r="CL461" s="241"/>
      <c r="CM461" s="241"/>
      <c r="CN461" s="241"/>
      <c r="CO461" s="241"/>
      <c r="CP461" s="241"/>
      <c r="CQ461" s="241"/>
      <c r="CR461" s="241"/>
      <c r="CS461" s="241"/>
      <c r="CT461" s="241"/>
      <c r="CU461" s="241"/>
      <c r="CV461" s="241"/>
      <c r="CW461" s="241"/>
      <c r="CX461" s="241"/>
      <c r="CY461" s="241"/>
      <c r="CZ461" s="241"/>
    </row>
    <row r="462" s="240" customFormat="true" ht="25.15" customHeight="true" x14ac:dyDescent="0.2">
      <c r="A462" s="426"/>
      <c r="B462" s="426"/>
      <c r="C462" s="1084" t="s">
        <v>279</v>
      </c>
      <c r="D462" s="1079"/>
      <c r="E462" s="959">
        <v>-0.17684335364899939</v>
      </c>
      <c r="F462" s="794"/>
      <c r="G462" s="794"/>
      <c r="H462" s="1079" t="s">
        <v>280</v>
      </c>
      <c r="I462" s="1079"/>
      <c r="J462" s="960">
        <v>0.17269195096727127</v>
      </c>
      <c r="K462" s="794"/>
      <c r="L462" s="794"/>
      <c r="M462" s="1079" t="s">
        <v>281</v>
      </c>
      <c r="N462" s="1079"/>
      <c r="O462" s="961">
        <v>0.16148519214940774</v>
      </c>
      <c r="P462" s="794"/>
      <c r="Q462" s="794"/>
      <c r="R462" s="241"/>
      <c r="Z462" s="241"/>
      <c r="AA462" s="241"/>
      <c r="AB462" s="241"/>
      <c r="AC462" s="241"/>
      <c r="AD462" s="241"/>
      <c r="AE462" s="241"/>
      <c r="AF462" s="241"/>
      <c r="AG462" s="241"/>
      <c r="AH462" s="241"/>
      <c r="AI462" s="241"/>
      <c r="AJ462" s="241"/>
      <c r="AK462" s="241"/>
      <c r="AL462" s="241"/>
      <c r="AM462" s="241"/>
      <c r="AN462" s="241"/>
      <c r="AO462" s="241"/>
      <c r="AP462" s="241"/>
      <c r="AQ462" s="241"/>
      <c r="AR462" s="241"/>
      <c r="AS462" s="241"/>
      <c r="AT462" s="241"/>
      <c r="AU462" s="241"/>
      <c r="AV462" s="241"/>
      <c r="AW462" s="241"/>
      <c r="AX462" s="241"/>
      <c r="AY462" s="241"/>
      <c r="AZ462" s="241"/>
      <c r="BB462" s="426"/>
      <c r="BZ462" s="241"/>
      <c r="CA462" s="241"/>
      <c r="CB462" s="241"/>
      <c r="CC462" s="241"/>
      <c r="CD462" s="241"/>
      <c r="CE462" s="241"/>
      <c r="CF462" s="241"/>
      <c r="CG462" s="241"/>
      <c r="CH462" s="241"/>
      <c r="CI462" s="241"/>
      <c r="CJ462" s="241"/>
      <c r="CK462" s="241"/>
      <c r="CL462" s="241"/>
      <c r="CM462" s="241"/>
      <c r="CN462" s="241"/>
      <c r="CO462" s="241"/>
      <c r="CP462" s="241"/>
      <c r="CQ462" s="241"/>
      <c r="CR462" s="241"/>
      <c r="CS462" s="241"/>
      <c r="CT462" s="241"/>
      <c r="CU462" s="241"/>
      <c r="CV462" s="241"/>
      <c r="CW462" s="241"/>
      <c r="CX462" s="241"/>
      <c r="CY462" s="241"/>
      <c r="CZ462" s="241"/>
    </row>
    <row r="463" s="240" customFormat="true" ht="25.15" customHeight="true" x14ac:dyDescent="0.2">
      <c r="A463" s="426"/>
      <c r="B463" s="426"/>
      <c r="C463" s="1084" t="s">
        <v>278</v>
      </c>
      <c r="D463" s="1079"/>
      <c r="E463" s="959">
        <v>0.17184833298783989</v>
      </c>
      <c r="F463" s="794"/>
      <c r="G463" s="794"/>
      <c r="H463" s="1079" t="s">
        <v>282</v>
      </c>
      <c r="I463" s="1079"/>
      <c r="J463" s="960">
        <v>0.17098290491325133</v>
      </c>
      <c r="K463" s="794"/>
      <c r="L463" s="794"/>
      <c r="M463" s="1079" t="s">
        <v>230</v>
      </c>
      <c r="N463" s="1079"/>
      <c r="O463" s="961">
        <v>0.15883743223907595</v>
      </c>
      <c r="P463" s="794"/>
      <c r="Q463" s="794"/>
      <c r="R463" s="241"/>
      <c r="Z463" s="241"/>
      <c r="AA463" s="241"/>
      <c r="AB463" s="241"/>
      <c r="AC463" s="241"/>
      <c r="AD463" s="241"/>
      <c r="AE463" s="241"/>
      <c r="AF463" s="241"/>
      <c r="AG463" s="241"/>
      <c r="AH463" s="241"/>
      <c r="AI463" s="241"/>
      <c r="AJ463" s="241"/>
      <c r="AK463" s="241"/>
      <c r="AL463" s="241"/>
      <c r="AM463" s="241"/>
      <c r="AN463" s="241"/>
      <c r="AO463" s="241"/>
      <c r="AP463" s="241"/>
      <c r="AQ463" s="241"/>
      <c r="AR463" s="241"/>
      <c r="AS463" s="241"/>
      <c r="AT463" s="241"/>
      <c r="AU463" s="241"/>
      <c r="AV463" s="241"/>
      <c r="AW463" s="241"/>
      <c r="AX463" s="241"/>
      <c r="AY463" s="241"/>
      <c r="AZ463" s="241"/>
      <c r="BB463" s="426"/>
      <c r="BZ463" s="241"/>
      <c r="CA463" s="241"/>
      <c r="CB463" s="241"/>
      <c r="CC463" s="241"/>
      <c r="CD463" s="241"/>
      <c r="CE463" s="241"/>
      <c r="CF463" s="241"/>
      <c r="CG463" s="241"/>
      <c r="CH463" s="241"/>
      <c r="CI463" s="241"/>
      <c r="CJ463" s="241"/>
      <c r="CK463" s="241"/>
      <c r="CL463" s="241"/>
      <c r="CM463" s="241"/>
      <c r="CN463" s="241"/>
      <c r="CO463" s="241"/>
      <c r="CP463" s="241"/>
      <c r="CQ463" s="241"/>
      <c r="CR463" s="241"/>
      <c r="CS463" s="241"/>
      <c r="CT463" s="241"/>
      <c r="CU463" s="241"/>
      <c r="CV463" s="241"/>
      <c r="CW463" s="241"/>
      <c r="CX463" s="241"/>
      <c r="CY463" s="241"/>
      <c r="CZ463" s="241"/>
    </row>
    <row r="464" s="240" customFormat="true" ht="25.15" customHeight="true" x14ac:dyDescent="0.2">
      <c r="A464" s="426"/>
      <c r="B464" s="426"/>
      <c r="C464" s="1084" t="s">
        <v>283</v>
      </c>
      <c r="D464" s="1079"/>
      <c r="E464" s="959">
        <v>-0.16784472291005106</v>
      </c>
      <c r="F464" s="794"/>
      <c r="G464" s="794"/>
      <c r="H464" s="1079" t="s">
        <v>277</v>
      </c>
      <c r="I464" s="1079"/>
      <c r="J464" s="960">
        <v>-0.15484769674325716</v>
      </c>
      <c r="K464" s="794"/>
      <c r="L464" s="794"/>
      <c r="M464" s="1079" t="s">
        <v>284</v>
      </c>
      <c r="N464" s="1079"/>
      <c r="O464" s="961">
        <v>0.15180995698734948</v>
      </c>
      <c r="P464" s="794"/>
      <c r="Q464" s="794"/>
      <c r="R464" s="241"/>
      <c r="Z464" s="241"/>
      <c r="AA464" s="241"/>
      <c r="AB464" s="241"/>
      <c r="AC464" s="241"/>
      <c r="AD464" s="241"/>
      <c r="AE464" s="241"/>
      <c r="AF464" s="241"/>
      <c r="AG464" s="241"/>
      <c r="AH464" s="241"/>
      <c r="AI464" s="241"/>
      <c r="AJ464" s="241"/>
      <c r="AK464" s="241"/>
      <c r="AL464" s="241"/>
      <c r="AM464" s="241"/>
      <c r="AN464" s="241"/>
      <c r="AO464" s="241"/>
      <c r="AP464" s="241"/>
      <c r="AQ464" s="241"/>
      <c r="AR464" s="241"/>
      <c r="AS464" s="241"/>
      <c r="AT464" s="241"/>
      <c r="AU464" s="241"/>
      <c r="AV464" s="241"/>
      <c r="AW464" s="241"/>
      <c r="AX464" s="241"/>
      <c r="AY464" s="241"/>
      <c r="AZ464" s="241"/>
      <c r="BB464" s="426"/>
      <c r="BZ464" s="241"/>
      <c r="CA464" s="241"/>
      <c r="CB464" s="241"/>
      <c r="CC464" s="241"/>
      <c r="CD464" s="241"/>
      <c r="CE464" s="241"/>
      <c r="CF464" s="241"/>
      <c r="CG464" s="241"/>
      <c r="CH464" s="241"/>
      <c r="CI464" s="241"/>
      <c r="CJ464" s="241"/>
      <c r="CK464" s="241"/>
      <c r="CL464" s="241"/>
      <c r="CM464" s="241"/>
      <c r="CN464" s="241"/>
      <c r="CO464" s="241"/>
      <c r="CP464" s="241"/>
      <c r="CQ464" s="241"/>
      <c r="CR464" s="241"/>
      <c r="CS464" s="241"/>
      <c r="CT464" s="241"/>
      <c r="CU464" s="241"/>
      <c r="CV464" s="241"/>
      <c r="CW464" s="241"/>
      <c r="CX464" s="241"/>
      <c r="CY464" s="241"/>
      <c r="CZ464" s="241"/>
    </row>
    <row r="465" s="240" customFormat="true" ht="25.15" customHeight="true" x14ac:dyDescent="0.2">
      <c r="A465" s="426"/>
      <c r="B465" s="426"/>
      <c r="C465" s="1084" t="s">
        <v>285</v>
      </c>
      <c r="D465" s="1079"/>
      <c r="E465" s="959">
        <v>-0.16748639786139419</v>
      </c>
      <c r="F465" s="794"/>
      <c r="G465" s="794"/>
      <c r="H465" s="1079" t="s">
        <v>285</v>
      </c>
      <c r="I465" s="1079"/>
      <c r="J465" s="960">
        <v>-0.15234872714671913</v>
      </c>
      <c r="K465" s="794"/>
      <c r="L465" s="794"/>
      <c r="M465" s="1079" t="s">
        <v>283</v>
      </c>
      <c r="N465" s="1079"/>
      <c r="O465" s="961">
        <v>-0.14977635161755615</v>
      </c>
      <c r="P465" s="794"/>
      <c r="Q465" s="794"/>
      <c r="R465" s="241"/>
      <c r="Z465" s="241"/>
      <c r="AA465" s="241"/>
      <c r="AB465" s="241"/>
      <c r="AC465" s="241"/>
      <c r="AD465" s="241"/>
      <c r="AE465" s="241"/>
      <c r="AF465" s="241"/>
      <c r="AG465" s="241"/>
      <c r="AH465" s="241"/>
      <c r="AI465" s="241"/>
      <c r="AJ465" s="241"/>
      <c r="AK465" s="241"/>
      <c r="AL465" s="241"/>
      <c r="AM465" s="241"/>
      <c r="AN465" s="241"/>
      <c r="AO465" s="241"/>
      <c r="AP465" s="241"/>
      <c r="AQ465" s="241"/>
      <c r="AR465" s="241"/>
      <c r="AS465" s="241"/>
      <c r="AT465" s="241"/>
      <c r="AU465" s="241"/>
      <c r="AV465" s="241"/>
      <c r="AW465" s="241"/>
      <c r="AX465" s="241"/>
      <c r="AY465" s="241"/>
      <c r="AZ465" s="241"/>
      <c r="BB465" s="426"/>
      <c r="BZ465" s="241"/>
      <c r="CA465" s="241"/>
      <c r="CB465" s="241"/>
      <c r="CC465" s="241"/>
      <c r="CD465" s="241"/>
      <c r="CE465" s="241"/>
      <c r="CF465" s="241"/>
      <c r="CG465" s="241"/>
      <c r="CH465" s="241"/>
      <c r="CI465" s="241"/>
      <c r="CJ465" s="241"/>
      <c r="CK465" s="241"/>
      <c r="CL465" s="241"/>
      <c r="CM465" s="241"/>
      <c r="CN465" s="241"/>
      <c r="CO465" s="241"/>
      <c r="CP465" s="241"/>
      <c r="CQ465" s="241"/>
      <c r="CR465" s="241"/>
      <c r="CS465" s="241"/>
      <c r="CT465" s="241"/>
      <c r="CU465" s="241"/>
      <c r="CV465" s="241"/>
      <c r="CW465" s="241"/>
      <c r="CX465" s="241"/>
      <c r="CY465" s="241"/>
      <c r="CZ465" s="241"/>
    </row>
    <row r="466" s="240" customFormat="true" ht="25.15" customHeight="true" x14ac:dyDescent="0.2">
      <c r="A466" s="426"/>
      <c r="B466" s="426"/>
      <c r="C466" s="1084" t="s">
        <v>261</v>
      </c>
      <c r="D466" s="1079"/>
      <c r="E466" s="959">
        <v>-0.16538054170924371</v>
      </c>
      <c r="F466" s="794"/>
      <c r="G466" s="794"/>
      <c r="H466" s="1079" t="s">
        <v>269</v>
      </c>
      <c r="I466" s="1079"/>
      <c r="J466" s="960">
        <v>0.15135911095106189</v>
      </c>
      <c r="K466" s="794"/>
      <c r="L466" s="794"/>
      <c r="M466" s="1079" t="s">
        <v>280</v>
      </c>
      <c r="N466" s="1079"/>
      <c r="O466" s="961">
        <v>0.14904368898719442</v>
      </c>
      <c r="P466" s="794"/>
      <c r="Q466" s="794"/>
      <c r="R466" s="241"/>
      <c r="Z466" s="241"/>
      <c r="AA466" s="241"/>
      <c r="AB466" s="241"/>
      <c r="AC466" s="241"/>
      <c r="AD466" s="241"/>
      <c r="AE466" s="241"/>
      <c r="AF466" s="241"/>
      <c r="AG466" s="241"/>
      <c r="AH466" s="241"/>
      <c r="AI466" s="241"/>
      <c r="AJ466" s="241"/>
      <c r="AK466" s="241"/>
      <c r="AL466" s="241"/>
      <c r="AM466" s="241"/>
      <c r="AN466" s="241"/>
      <c r="AO466" s="241"/>
      <c r="AP466" s="241"/>
      <c r="AQ466" s="241"/>
      <c r="AR466" s="241"/>
      <c r="AS466" s="241"/>
      <c r="AT466" s="241"/>
      <c r="AU466" s="241"/>
      <c r="AV466" s="241"/>
      <c r="AW466" s="241"/>
      <c r="AX466" s="241"/>
      <c r="AY466" s="241"/>
      <c r="AZ466" s="241"/>
      <c r="BB466" s="426"/>
      <c r="BZ466" s="241"/>
      <c r="CA466" s="241"/>
      <c r="CB466" s="241"/>
      <c r="CC466" s="241"/>
      <c r="CD466" s="241"/>
      <c r="CE466" s="241"/>
      <c r="CF466" s="241"/>
      <c r="CG466" s="241"/>
      <c r="CH466" s="241"/>
      <c r="CI466" s="241"/>
      <c r="CJ466" s="241"/>
      <c r="CK466" s="241"/>
      <c r="CL466" s="241"/>
      <c r="CM466" s="241"/>
      <c r="CN466" s="241"/>
      <c r="CO466" s="241"/>
      <c r="CP466" s="241"/>
      <c r="CQ466" s="241"/>
      <c r="CR466" s="241"/>
      <c r="CS466" s="241"/>
      <c r="CT466" s="241"/>
      <c r="CU466" s="241"/>
      <c r="CV466" s="241"/>
      <c r="CW466" s="241"/>
      <c r="CX466" s="241"/>
      <c r="CY466" s="241"/>
      <c r="CZ466" s="241"/>
    </row>
    <row r="467" s="240" customFormat="true" ht="25.15" customHeight="true" x14ac:dyDescent="0.2">
      <c r="A467" s="426"/>
      <c r="B467" s="426"/>
      <c r="C467" s="1084" t="s">
        <v>284</v>
      </c>
      <c r="D467" s="1079"/>
      <c r="E467" s="959">
        <v>0.16527969418806282</v>
      </c>
      <c r="F467" s="794"/>
      <c r="G467" s="794"/>
      <c r="H467" s="1079" t="s">
        <v>279</v>
      </c>
      <c r="I467" s="1079"/>
      <c r="J467" s="960">
        <v>-0.14988146259118965</v>
      </c>
      <c r="K467" s="794"/>
      <c r="L467" s="794"/>
      <c r="M467" s="1079" t="s">
        <v>275</v>
      </c>
      <c r="N467" s="1079"/>
      <c r="O467" s="961">
        <v>0.14803897909089966</v>
      </c>
      <c r="P467" s="794"/>
      <c r="Q467" s="794"/>
      <c r="R467" s="241"/>
      <c r="Z467" s="241"/>
      <c r="AA467" s="241"/>
      <c r="AB467" s="241"/>
      <c r="AC467" s="241"/>
      <c r="AD467" s="241"/>
      <c r="AE467" s="241"/>
      <c r="AF467" s="241"/>
      <c r="AG467" s="241"/>
      <c r="AH467" s="241"/>
      <c r="AI467" s="241"/>
      <c r="AJ467" s="241"/>
      <c r="AK467" s="241"/>
      <c r="AL467" s="241"/>
      <c r="AM467" s="241"/>
      <c r="AN467" s="241"/>
      <c r="AO467" s="241"/>
      <c r="AP467" s="241"/>
      <c r="AQ467" s="241"/>
      <c r="AR467" s="241"/>
      <c r="AS467" s="241"/>
      <c r="AT467" s="241"/>
      <c r="AU467" s="241"/>
      <c r="AV467" s="241"/>
      <c r="AW467" s="241"/>
      <c r="AX467" s="241"/>
      <c r="AY467" s="241"/>
      <c r="AZ467" s="241"/>
      <c r="BB467" s="426"/>
      <c r="BZ467" s="241"/>
      <c r="CA467" s="241"/>
      <c r="CB467" s="241"/>
      <c r="CC467" s="241"/>
      <c r="CD467" s="241"/>
      <c r="CE467" s="241"/>
      <c r="CF467" s="241"/>
      <c r="CG467" s="241"/>
      <c r="CH467" s="241"/>
      <c r="CI467" s="241"/>
      <c r="CJ467" s="241"/>
      <c r="CK467" s="241"/>
      <c r="CL467" s="241"/>
      <c r="CM467" s="241"/>
      <c r="CN467" s="241"/>
      <c r="CO467" s="241"/>
      <c r="CP467" s="241"/>
      <c r="CQ467" s="241"/>
      <c r="CR467" s="241"/>
      <c r="CS467" s="241"/>
      <c r="CT467" s="241"/>
      <c r="CU467" s="241"/>
      <c r="CV467" s="241"/>
      <c r="CW467" s="241"/>
      <c r="CX467" s="241"/>
      <c r="CY467" s="241"/>
      <c r="CZ467" s="241"/>
    </row>
    <row r="468" s="240" customFormat="true" ht="25.15" customHeight="true" x14ac:dyDescent="0.2">
      <c r="A468" s="426"/>
      <c r="B468" s="426"/>
      <c r="C468" s="1084" t="s">
        <v>272</v>
      </c>
      <c r="D468" s="1079"/>
      <c r="E468" s="959">
        <v>0.16389735675656311</v>
      </c>
      <c r="F468" s="794"/>
      <c r="G468" s="794"/>
      <c r="H468" s="1079" t="s">
        <v>286</v>
      </c>
      <c r="I468" s="1079"/>
      <c r="J468" s="960">
        <v>0.14818396399452038</v>
      </c>
      <c r="K468" s="794"/>
      <c r="L468" s="794"/>
      <c r="M468" s="1079" t="s">
        <v>287</v>
      </c>
      <c r="N468" s="1079"/>
      <c r="O468" s="961">
        <v>0.14486263851105108</v>
      </c>
      <c r="P468" s="794"/>
      <c r="Q468" s="794"/>
      <c r="R468" s="241"/>
      <c r="Z468" s="241"/>
      <c r="AA468" s="241"/>
      <c r="AB468" s="241"/>
      <c r="AC468" s="241"/>
      <c r="AD468" s="241"/>
      <c r="AE468" s="241"/>
      <c r="AF468" s="241"/>
      <c r="AG468" s="241"/>
      <c r="AH468" s="241"/>
      <c r="AI468" s="241"/>
      <c r="AJ468" s="241"/>
      <c r="AK468" s="241"/>
      <c r="AL468" s="241"/>
      <c r="AM468" s="241"/>
      <c r="AN468" s="241"/>
      <c r="AO468" s="241"/>
      <c r="AP468" s="241"/>
      <c r="AQ468" s="241"/>
      <c r="AR468" s="241"/>
      <c r="AS468" s="241"/>
      <c r="AT468" s="241"/>
      <c r="AU468" s="241"/>
      <c r="AV468" s="241"/>
      <c r="AW468" s="241"/>
      <c r="AX468" s="241"/>
      <c r="AY468" s="241"/>
      <c r="AZ468" s="241"/>
      <c r="BB468" s="426"/>
      <c r="BZ468" s="241"/>
      <c r="CA468" s="241"/>
      <c r="CB468" s="241"/>
      <c r="CC468" s="241"/>
      <c r="CD468" s="241"/>
      <c r="CE468" s="241"/>
      <c r="CF468" s="241"/>
      <c r="CG468" s="241"/>
      <c r="CH468" s="241"/>
      <c r="CI468" s="241"/>
      <c r="CJ468" s="241"/>
      <c r="CK468" s="241"/>
      <c r="CL468" s="241"/>
      <c r="CM468" s="241"/>
      <c r="CN468" s="241"/>
      <c r="CO468" s="241"/>
      <c r="CP468" s="241"/>
      <c r="CQ468" s="241"/>
      <c r="CR468" s="241"/>
      <c r="CS468" s="241"/>
      <c r="CT468" s="241"/>
      <c r="CU468" s="241"/>
      <c r="CV468" s="241"/>
      <c r="CW468" s="241"/>
      <c r="CX468" s="241"/>
      <c r="CY468" s="241"/>
      <c r="CZ468" s="241"/>
    </row>
    <row r="469" s="240" customFormat="true" ht="25.15" customHeight="true" x14ac:dyDescent="0.2">
      <c r="A469" s="426"/>
      <c r="B469" s="426"/>
      <c r="C469" s="1084" t="s">
        <v>281</v>
      </c>
      <c r="D469" s="1079"/>
      <c r="E469" s="959">
        <v>0.15983293215922487</v>
      </c>
      <c r="F469" s="794"/>
      <c r="G469" s="794"/>
      <c r="H469" s="1079" t="s">
        <v>288</v>
      </c>
      <c r="I469" s="1079"/>
      <c r="J469" s="960">
        <v>0.1428641074263407</v>
      </c>
      <c r="K469" s="794"/>
      <c r="L469" s="794"/>
      <c r="M469" s="1079" t="s">
        <v>289</v>
      </c>
      <c r="N469" s="1079"/>
      <c r="O469" s="961">
        <v>-0.14261969707250691</v>
      </c>
      <c r="P469" s="794"/>
      <c r="Q469" s="794"/>
      <c r="R469" s="241"/>
      <c r="Z469" s="241"/>
      <c r="AA469" s="241"/>
      <c r="AB469" s="241"/>
      <c r="AC469" s="241"/>
      <c r="AD469" s="241"/>
      <c r="AE469" s="241"/>
      <c r="AF469" s="241"/>
      <c r="AG469" s="241"/>
      <c r="AH469" s="241"/>
      <c r="AI469" s="241"/>
      <c r="AJ469" s="241"/>
      <c r="AK469" s="241"/>
      <c r="AL469" s="241"/>
      <c r="AM469" s="241"/>
      <c r="AN469" s="241"/>
      <c r="AO469" s="241"/>
      <c r="AP469" s="241"/>
      <c r="AQ469" s="241"/>
      <c r="AR469" s="241"/>
      <c r="AS469" s="241"/>
      <c r="AT469" s="241"/>
      <c r="AU469" s="241"/>
      <c r="AV469" s="241"/>
      <c r="AW469" s="241"/>
      <c r="AX469" s="241"/>
      <c r="AY469" s="241"/>
      <c r="AZ469" s="241"/>
      <c r="BB469" s="426"/>
      <c r="BZ469" s="241"/>
      <c r="CA469" s="241"/>
      <c r="CB469" s="241"/>
      <c r="CC469" s="241"/>
      <c r="CD469" s="241"/>
      <c r="CE469" s="241"/>
      <c r="CF469" s="241"/>
      <c r="CG469" s="241"/>
      <c r="CH469" s="241"/>
      <c r="CI469" s="241"/>
      <c r="CJ469" s="241"/>
      <c r="CK469" s="241"/>
      <c r="CL469" s="241"/>
      <c r="CM469" s="241"/>
      <c r="CN469" s="241"/>
      <c r="CO469" s="241"/>
      <c r="CP469" s="241"/>
      <c r="CQ469" s="241"/>
      <c r="CR469" s="241"/>
      <c r="CS469" s="241"/>
      <c r="CT469" s="241"/>
      <c r="CU469" s="241"/>
      <c r="CV469" s="241"/>
      <c r="CW469" s="241"/>
      <c r="CX469" s="241"/>
      <c r="CY469" s="241"/>
      <c r="CZ469" s="241"/>
    </row>
    <row r="470" s="240" customFormat="true" ht="25.15" customHeight="true" x14ac:dyDescent="0.2">
      <c r="A470" s="426"/>
      <c r="B470" s="426"/>
      <c r="C470" s="1084" t="s">
        <v>288</v>
      </c>
      <c r="D470" s="1079"/>
      <c r="E470" s="959">
        <v>0.15980578808813078</v>
      </c>
      <c r="F470" s="794"/>
      <c r="G470" s="794"/>
      <c r="H470" s="1079" t="s">
        <v>281</v>
      </c>
      <c r="I470" s="1079"/>
      <c r="J470" s="960">
        <v>0.13829637216770418</v>
      </c>
      <c r="K470" s="794"/>
      <c r="L470" s="794"/>
      <c r="M470" s="1079" t="s">
        <v>277</v>
      </c>
      <c r="N470" s="1079"/>
      <c r="O470" s="961">
        <v>-0.13931706098486607</v>
      </c>
      <c r="P470" s="794"/>
      <c r="Q470" s="794"/>
      <c r="R470" s="241"/>
      <c r="Z470" s="241"/>
      <c r="AA470" s="241"/>
      <c r="AB470" s="241"/>
      <c r="AC470" s="241"/>
      <c r="AD470" s="241"/>
      <c r="AE470" s="241"/>
      <c r="AF470" s="241"/>
      <c r="AG470" s="241"/>
      <c r="AH470" s="241"/>
      <c r="AI470" s="241"/>
      <c r="AJ470" s="241"/>
      <c r="AK470" s="241"/>
      <c r="AL470" s="241"/>
      <c r="AM470" s="241"/>
      <c r="AN470" s="241"/>
      <c r="AO470" s="241"/>
      <c r="AP470" s="241"/>
      <c r="AQ470" s="241"/>
      <c r="AR470" s="241"/>
      <c r="AS470" s="241"/>
      <c r="AT470" s="241"/>
      <c r="AU470" s="241"/>
      <c r="AV470" s="241"/>
      <c r="AW470" s="241"/>
      <c r="AX470" s="241"/>
      <c r="AY470" s="241"/>
      <c r="AZ470" s="241"/>
      <c r="BB470" s="426"/>
      <c r="BZ470" s="241"/>
      <c r="CA470" s="241"/>
      <c r="CB470" s="241"/>
      <c r="CC470" s="241"/>
      <c r="CD470" s="241"/>
      <c r="CE470" s="241"/>
      <c r="CF470" s="241"/>
      <c r="CG470" s="241"/>
      <c r="CH470" s="241"/>
      <c r="CI470" s="241"/>
      <c r="CJ470" s="241"/>
      <c r="CK470" s="241"/>
      <c r="CL470" s="241"/>
      <c r="CM470" s="241"/>
      <c r="CN470" s="241"/>
      <c r="CO470" s="241"/>
      <c r="CP470" s="241"/>
      <c r="CQ470" s="241"/>
      <c r="CR470" s="241"/>
      <c r="CS470" s="241"/>
      <c r="CT470" s="241"/>
      <c r="CU470" s="241"/>
      <c r="CV470" s="241"/>
      <c r="CW470" s="241"/>
      <c r="CX470" s="241"/>
      <c r="CY470" s="241"/>
      <c r="CZ470" s="241"/>
    </row>
    <row r="471" s="240" customFormat="true" ht="25.15" customHeight="true" x14ac:dyDescent="0.2">
      <c r="A471" s="426"/>
      <c r="B471" s="426"/>
      <c r="C471" s="1084" t="s">
        <v>280</v>
      </c>
      <c r="D471" s="1079"/>
      <c r="E471" s="959">
        <v>0.15222478644592863</v>
      </c>
      <c r="F471" s="794"/>
      <c r="G471" s="794"/>
      <c r="H471" s="1079" t="s">
        <v>263</v>
      </c>
      <c r="I471" s="1079"/>
      <c r="J471" s="960">
        <v>0.13826943603490818</v>
      </c>
      <c r="K471" s="794"/>
      <c r="L471" s="794"/>
      <c r="M471" s="1079" t="s">
        <v>290</v>
      </c>
      <c r="N471" s="1079"/>
      <c r="O471" s="961">
        <v>-0.13553165304226961</v>
      </c>
      <c r="P471" s="794"/>
      <c r="Q471" s="794"/>
      <c r="R471" s="241"/>
      <c r="Z471" s="241"/>
      <c r="AA471" s="241"/>
      <c r="AB471" s="241"/>
      <c r="AC471" s="241"/>
      <c r="AD471" s="241"/>
      <c r="AE471" s="241"/>
      <c r="AF471" s="241"/>
      <c r="AG471" s="241"/>
      <c r="AH471" s="241"/>
      <c r="AI471" s="241"/>
      <c r="AJ471" s="241"/>
      <c r="AK471" s="241"/>
      <c r="AL471" s="241"/>
      <c r="AM471" s="241"/>
      <c r="AN471" s="241"/>
      <c r="AO471" s="241"/>
      <c r="AP471" s="241"/>
      <c r="AQ471" s="241"/>
      <c r="AR471" s="241"/>
      <c r="AS471" s="241"/>
      <c r="AT471" s="241"/>
      <c r="AU471" s="241"/>
      <c r="AV471" s="241"/>
      <c r="AW471" s="241"/>
      <c r="AX471" s="241"/>
      <c r="AY471" s="241"/>
      <c r="AZ471" s="241"/>
      <c r="BB471" s="426"/>
      <c r="BZ471" s="241"/>
      <c r="CA471" s="241"/>
      <c r="CB471" s="241"/>
      <c r="CC471" s="241"/>
      <c r="CD471" s="241"/>
      <c r="CE471" s="241"/>
      <c r="CF471" s="241"/>
      <c r="CG471" s="241"/>
      <c r="CH471" s="241"/>
      <c r="CI471" s="241"/>
      <c r="CJ471" s="241"/>
      <c r="CK471" s="241"/>
      <c r="CL471" s="241"/>
      <c r="CM471" s="241"/>
      <c r="CN471" s="241"/>
      <c r="CO471" s="241"/>
      <c r="CP471" s="241"/>
      <c r="CQ471" s="241"/>
      <c r="CR471" s="241"/>
      <c r="CS471" s="241"/>
      <c r="CT471" s="241"/>
      <c r="CU471" s="241"/>
      <c r="CV471" s="241"/>
      <c r="CW471" s="241"/>
      <c r="CX471" s="241"/>
      <c r="CY471" s="241"/>
      <c r="CZ471" s="241"/>
    </row>
    <row r="472" s="240" customFormat="true" ht="25.15" customHeight="true" x14ac:dyDescent="0.2">
      <c r="A472" s="426"/>
      <c r="B472" s="426"/>
      <c r="C472" s="1084" t="s">
        <v>290</v>
      </c>
      <c r="D472" s="1079"/>
      <c r="E472" s="959">
        <v>-0.15002054771138226</v>
      </c>
      <c r="F472" s="794"/>
      <c r="G472" s="794"/>
      <c r="H472" s="1079" t="s">
        <v>291</v>
      </c>
      <c r="I472" s="1079"/>
      <c r="J472" s="960">
        <v>-0.13518203053622121</v>
      </c>
      <c r="K472" s="794"/>
      <c r="L472" s="794"/>
      <c r="M472" s="1079" t="s">
        <v>288</v>
      </c>
      <c r="N472" s="1079"/>
      <c r="O472" s="961">
        <v>0.13319466110460473</v>
      </c>
      <c r="P472" s="794"/>
      <c r="Q472" s="794"/>
      <c r="R472" s="241"/>
      <c r="Z472" s="241"/>
      <c r="AA472" s="241"/>
      <c r="AB472" s="241"/>
      <c r="AC472" s="241"/>
      <c r="AD472" s="241"/>
      <c r="AE472" s="241"/>
      <c r="AF472" s="241"/>
      <c r="AG472" s="241"/>
      <c r="AH472" s="241"/>
      <c r="AI472" s="241"/>
      <c r="AJ472" s="241"/>
      <c r="AK472" s="241"/>
      <c r="AL472" s="241"/>
      <c r="AM472" s="241"/>
      <c r="AN472" s="241"/>
      <c r="AO472" s="241"/>
      <c r="AP472" s="241"/>
      <c r="AQ472" s="241"/>
      <c r="AR472" s="241"/>
      <c r="AS472" s="241"/>
      <c r="AT472" s="241"/>
      <c r="AU472" s="241"/>
      <c r="AV472" s="241"/>
      <c r="AW472" s="241"/>
      <c r="AX472" s="241"/>
      <c r="AY472" s="241"/>
      <c r="AZ472" s="241"/>
      <c r="BB472" s="426"/>
      <c r="BZ472" s="241"/>
      <c r="CA472" s="241"/>
      <c r="CB472" s="241"/>
      <c r="CC472" s="241"/>
      <c r="CD472" s="241"/>
      <c r="CE472" s="241"/>
      <c r="CF472" s="241"/>
      <c r="CG472" s="241"/>
      <c r="CH472" s="241"/>
      <c r="CI472" s="241"/>
      <c r="CJ472" s="241"/>
      <c r="CK472" s="241"/>
      <c r="CL472" s="241"/>
      <c r="CM472" s="241"/>
      <c r="CN472" s="241"/>
      <c r="CO472" s="241"/>
      <c r="CP472" s="241"/>
      <c r="CQ472" s="241"/>
      <c r="CR472" s="241"/>
      <c r="CS472" s="241"/>
      <c r="CT472" s="241"/>
      <c r="CU472" s="241"/>
      <c r="CV472" s="241"/>
      <c r="CW472" s="241"/>
      <c r="CX472" s="241"/>
      <c r="CY472" s="241"/>
      <c r="CZ472" s="241"/>
    </row>
    <row r="473" s="240" customFormat="true" ht="25.15" customHeight="true" x14ac:dyDescent="0.2">
      <c r="A473" s="426"/>
      <c r="B473" s="426"/>
      <c r="C473" s="1084" t="s">
        <v>286</v>
      </c>
      <c r="D473" s="1079"/>
      <c r="E473" s="959">
        <v>0.14536645779072752</v>
      </c>
      <c r="F473" s="794"/>
      <c r="G473" s="794"/>
      <c r="H473" s="1079" t="s">
        <v>292</v>
      </c>
      <c r="I473" s="1079"/>
      <c r="J473" s="960">
        <v>-0.13043600459104801</v>
      </c>
      <c r="K473" s="794"/>
      <c r="L473" s="794"/>
      <c r="M473" s="1079" t="s">
        <v>261</v>
      </c>
      <c r="N473" s="1079"/>
      <c r="O473" s="961">
        <v>-0.12419592112309771</v>
      </c>
      <c r="P473" s="794"/>
      <c r="Q473" s="794"/>
      <c r="R473" s="241"/>
      <c r="Z473" s="241"/>
      <c r="AA473" s="241"/>
      <c r="AB473" s="241"/>
      <c r="AC473" s="241"/>
      <c r="AD473" s="241"/>
      <c r="AE473" s="241"/>
      <c r="AF473" s="241"/>
      <c r="AG473" s="241"/>
      <c r="AH473" s="241"/>
      <c r="AI473" s="241"/>
      <c r="AJ473" s="241"/>
      <c r="AK473" s="241"/>
      <c r="AL473" s="241"/>
      <c r="AM473" s="241"/>
      <c r="AN473" s="241"/>
      <c r="AO473" s="241"/>
      <c r="AP473" s="241"/>
      <c r="AQ473" s="241"/>
      <c r="AR473" s="241"/>
      <c r="AS473" s="241"/>
      <c r="AT473" s="241"/>
      <c r="AU473" s="241"/>
      <c r="AV473" s="241"/>
      <c r="AW473" s="241"/>
      <c r="AX473" s="241"/>
      <c r="AY473" s="241"/>
      <c r="AZ473" s="241"/>
      <c r="BB473" s="426"/>
      <c r="BZ473" s="241"/>
      <c r="CA473" s="241"/>
      <c r="CB473" s="241"/>
      <c r="CC473" s="241"/>
      <c r="CD473" s="241"/>
      <c r="CE473" s="241"/>
      <c r="CF473" s="241"/>
      <c r="CG473" s="241"/>
      <c r="CH473" s="241"/>
      <c r="CI473" s="241"/>
      <c r="CJ473" s="241"/>
      <c r="CK473" s="241"/>
      <c r="CL473" s="241"/>
      <c r="CM473" s="241"/>
      <c r="CN473" s="241"/>
      <c r="CO473" s="241"/>
      <c r="CP473" s="241"/>
      <c r="CQ473" s="241"/>
      <c r="CR473" s="241"/>
      <c r="CS473" s="241"/>
      <c r="CT473" s="241"/>
      <c r="CU473" s="241"/>
      <c r="CV473" s="241"/>
      <c r="CW473" s="241"/>
      <c r="CX473" s="241"/>
      <c r="CY473" s="241"/>
      <c r="CZ473" s="241"/>
    </row>
    <row r="474" s="240" customFormat="true" ht="25.15" customHeight="true" x14ac:dyDescent="0.2">
      <c r="A474" s="426"/>
      <c r="B474" s="426"/>
      <c r="C474" s="1084" t="s">
        <v>273</v>
      </c>
      <c r="D474" s="1079"/>
      <c r="E474" s="959">
        <v>0.13833260821272644</v>
      </c>
      <c r="F474" s="794"/>
      <c r="G474" s="794"/>
      <c r="H474" s="1079" t="s">
        <v>293</v>
      </c>
      <c r="I474" s="1079"/>
      <c r="J474" s="960">
        <v>0.12861806667654574</v>
      </c>
      <c r="K474" s="794"/>
      <c r="L474" s="794"/>
      <c r="M474" s="1079" t="s">
        <v>282</v>
      </c>
      <c r="N474" s="1079"/>
      <c r="O474" s="961">
        <v>0.12337218637874174</v>
      </c>
      <c r="P474" s="794"/>
      <c r="Q474" s="794"/>
      <c r="R474" s="241"/>
      <c r="Z474" s="241"/>
      <c r="AA474" s="241"/>
      <c r="AB474" s="241"/>
      <c r="AC474" s="241"/>
      <c r="AD474" s="241"/>
      <c r="AE474" s="241"/>
      <c r="AF474" s="241"/>
      <c r="AG474" s="241"/>
      <c r="AH474" s="241"/>
      <c r="AI474" s="241"/>
      <c r="AJ474" s="241"/>
      <c r="AK474" s="241"/>
      <c r="AL474" s="241"/>
      <c r="AM474" s="241"/>
      <c r="AN474" s="241"/>
      <c r="AO474" s="241"/>
      <c r="AP474" s="241"/>
      <c r="AQ474" s="241"/>
      <c r="AR474" s="241"/>
      <c r="AS474" s="241"/>
      <c r="AT474" s="241"/>
      <c r="AU474" s="241"/>
      <c r="AV474" s="241"/>
      <c r="AW474" s="241"/>
      <c r="AX474" s="241"/>
      <c r="AY474" s="241"/>
      <c r="AZ474" s="241"/>
      <c r="BB474" s="426"/>
      <c r="BZ474" s="241"/>
      <c r="CA474" s="241"/>
      <c r="CB474" s="241"/>
      <c r="CC474" s="241"/>
      <c r="CD474" s="241"/>
      <c r="CE474" s="241"/>
      <c r="CF474" s="241"/>
      <c r="CG474" s="241"/>
      <c r="CH474" s="241"/>
      <c r="CI474" s="241"/>
      <c r="CJ474" s="241"/>
      <c r="CK474" s="241"/>
      <c r="CL474" s="241"/>
      <c r="CM474" s="241"/>
      <c r="CN474" s="241"/>
      <c r="CO474" s="241"/>
      <c r="CP474" s="241"/>
      <c r="CQ474" s="241"/>
      <c r="CR474" s="241"/>
      <c r="CS474" s="241"/>
      <c r="CT474" s="241"/>
      <c r="CU474" s="241"/>
      <c r="CV474" s="241"/>
      <c r="CW474" s="241"/>
      <c r="CX474" s="241"/>
      <c r="CY474" s="241"/>
      <c r="CZ474" s="241"/>
    </row>
    <row r="475" s="240" customFormat="true" ht="25.15" customHeight="true" x14ac:dyDescent="0.2">
      <c r="A475" s="426"/>
      <c r="B475" s="426"/>
      <c r="C475" s="1084" t="s">
        <v>294</v>
      </c>
      <c r="D475" s="1079"/>
      <c r="E475" s="959">
        <v>0.13778844311002272</v>
      </c>
      <c r="F475" s="794"/>
      <c r="G475" s="794"/>
      <c r="H475" s="1079" t="s">
        <v>283</v>
      </c>
      <c r="I475" s="1079"/>
      <c r="J475" s="960">
        <v>-0.12809082000346783</v>
      </c>
      <c r="K475" s="794"/>
      <c r="L475" s="794"/>
      <c r="M475" s="1079" t="s">
        <v>295</v>
      </c>
      <c r="N475" s="1079"/>
      <c r="O475" s="961">
        <v>0.1205386907352677</v>
      </c>
      <c r="P475" s="794"/>
      <c r="Q475" s="794"/>
      <c r="R475" s="241"/>
      <c r="Z475" s="241"/>
      <c r="AA475" s="241"/>
      <c r="AB475" s="241"/>
      <c r="AC475" s="241"/>
      <c r="AD475" s="241"/>
      <c r="AE475" s="241"/>
      <c r="AF475" s="241"/>
      <c r="AG475" s="241"/>
      <c r="AH475" s="241"/>
      <c r="AI475" s="241"/>
      <c r="AJ475" s="241"/>
      <c r="AK475" s="241"/>
      <c r="AL475" s="241"/>
      <c r="AM475" s="241"/>
      <c r="AN475" s="241"/>
      <c r="AO475" s="241"/>
      <c r="AP475" s="241"/>
      <c r="AQ475" s="241"/>
      <c r="AR475" s="241"/>
      <c r="AS475" s="241"/>
      <c r="AT475" s="241"/>
      <c r="AU475" s="241"/>
      <c r="AV475" s="241"/>
      <c r="AW475" s="241"/>
      <c r="AX475" s="241"/>
      <c r="AY475" s="241"/>
      <c r="AZ475" s="241"/>
      <c r="BB475" s="426"/>
      <c r="BZ475" s="241"/>
      <c r="CA475" s="241"/>
      <c r="CB475" s="241"/>
      <c r="CC475" s="241"/>
      <c r="CD475" s="241"/>
      <c r="CE475" s="241"/>
      <c r="CF475" s="241"/>
      <c r="CG475" s="241"/>
      <c r="CH475" s="241"/>
      <c r="CI475" s="241"/>
      <c r="CJ475" s="241"/>
      <c r="CK475" s="241"/>
      <c r="CL475" s="241"/>
      <c r="CM475" s="241"/>
      <c r="CN475" s="241"/>
      <c r="CO475" s="241"/>
      <c r="CP475" s="241"/>
      <c r="CQ475" s="241"/>
      <c r="CR475" s="241"/>
      <c r="CS475" s="241"/>
      <c r="CT475" s="241"/>
      <c r="CU475" s="241"/>
      <c r="CV475" s="241"/>
      <c r="CW475" s="241"/>
      <c r="CX475" s="241"/>
      <c r="CY475" s="241"/>
      <c r="CZ475" s="241"/>
    </row>
    <row r="476" s="240" customFormat="true" ht="25.15" customHeight="true" x14ac:dyDescent="0.2">
      <c r="A476" s="426"/>
      <c r="B476" s="426"/>
      <c r="C476" s="1084" t="s">
        <v>274</v>
      </c>
      <c r="D476" s="1079"/>
      <c r="E476" s="959">
        <v>-0.13622250948150921</v>
      </c>
      <c r="F476" s="794"/>
      <c r="G476" s="794"/>
      <c r="H476" s="1079" t="s">
        <v>296</v>
      </c>
      <c r="I476" s="1079"/>
      <c r="J476" s="960">
        <v>0.12371508946760007</v>
      </c>
      <c r="K476" s="794"/>
      <c r="L476" s="794"/>
      <c r="M476" s="1079" t="s">
        <v>294</v>
      </c>
      <c r="N476" s="1079"/>
      <c r="O476" s="961">
        <v>0.1136796310379778</v>
      </c>
      <c r="P476" s="794"/>
      <c r="Q476" s="794"/>
      <c r="R476" s="241"/>
      <c r="Z476" s="241"/>
      <c r="AA476" s="241"/>
      <c r="AB476" s="241"/>
      <c r="AC476" s="241"/>
      <c r="AD476" s="241"/>
      <c r="AE476" s="241"/>
      <c r="AF476" s="241"/>
      <c r="AG476" s="241"/>
      <c r="AH476" s="241"/>
      <c r="AI476" s="241"/>
      <c r="AJ476" s="241"/>
      <c r="AK476" s="241"/>
      <c r="AL476" s="241"/>
      <c r="AM476" s="241"/>
      <c r="AN476" s="241"/>
      <c r="AO476" s="241"/>
      <c r="AP476" s="241"/>
      <c r="AQ476" s="241"/>
      <c r="AR476" s="241"/>
      <c r="AS476" s="241"/>
      <c r="AT476" s="241"/>
      <c r="AU476" s="241"/>
      <c r="AV476" s="241"/>
      <c r="AW476" s="241"/>
      <c r="AX476" s="241"/>
      <c r="AY476" s="241"/>
      <c r="AZ476" s="241"/>
      <c r="BB476" s="426"/>
      <c r="BZ476" s="241"/>
      <c r="CA476" s="241"/>
      <c r="CB476" s="241"/>
      <c r="CC476" s="241"/>
      <c r="CD476" s="241"/>
      <c r="CE476" s="241"/>
      <c r="CF476" s="241"/>
      <c r="CG476" s="241"/>
      <c r="CH476" s="241"/>
      <c r="CI476" s="241"/>
      <c r="CJ476" s="241"/>
      <c r="CK476" s="241"/>
      <c r="CL476" s="241"/>
      <c r="CM476" s="241"/>
      <c r="CN476" s="241"/>
      <c r="CO476" s="241"/>
      <c r="CP476" s="241"/>
      <c r="CQ476" s="241"/>
      <c r="CR476" s="241"/>
      <c r="CS476" s="241"/>
      <c r="CT476" s="241"/>
      <c r="CU476" s="241"/>
      <c r="CV476" s="241"/>
      <c r="CW476" s="241"/>
      <c r="CX476" s="241"/>
      <c r="CY476" s="241"/>
      <c r="CZ476" s="241"/>
    </row>
    <row r="477" s="240" customFormat="true" ht="25.15" customHeight="true" x14ac:dyDescent="0.2">
      <c r="A477" s="426"/>
      <c r="B477" s="426"/>
      <c r="C477" s="1084" t="s">
        <v>266</v>
      </c>
      <c r="D477" s="1079"/>
      <c r="E477" s="959">
        <v>0.12842929665025427</v>
      </c>
      <c r="F477" s="794"/>
      <c r="G477" s="794"/>
      <c r="H477" s="1079" t="s">
        <v>284</v>
      </c>
      <c r="I477" s="1079"/>
      <c r="J477" s="960">
        <v>0.12339385710533121</v>
      </c>
      <c r="K477" s="794"/>
      <c r="L477" s="794"/>
      <c r="M477" s="1079" t="s">
        <v>262</v>
      </c>
      <c r="N477" s="1079"/>
      <c r="O477" s="961">
        <v>0.1126298924548457</v>
      </c>
      <c r="P477" s="794"/>
      <c r="Q477" s="794"/>
      <c r="R477" s="241"/>
      <c r="Z477" s="241"/>
      <c r="AA477" s="241"/>
      <c r="AB477" s="241"/>
      <c r="AC477" s="241"/>
      <c r="AD477" s="241"/>
      <c r="AE477" s="241"/>
      <c r="AF477" s="241"/>
      <c r="AG477" s="241"/>
      <c r="AH477" s="241"/>
      <c r="AI477" s="241"/>
      <c r="AJ477" s="241"/>
      <c r="AK477" s="241"/>
      <c r="AL477" s="241"/>
      <c r="AM477" s="241"/>
      <c r="AN477" s="241"/>
      <c r="AO477" s="241"/>
      <c r="AP477" s="241"/>
      <c r="AQ477" s="241"/>
      <c r="AR477" s="241"/>
      <c r="AS477" s="241"/>
      <c r="AT477" s="241"/>
      <c r="AU477" s="241"/>
      <c r="AV477" s="241"/>
      <c r="AW477" s="241"/>
      <c r="AX477" s="241"/>
      <c r="AY477" s="241"/>
      <c r="AZ477" s="241"/>
      <c r="BB477" s="426"/>
      <c r="BZ477" s="241"/>
      <c r="CA477" s="241"/>
      <c r="CB477" s="241"/>
      <c r="CC477" s="241"/>
      <c r="CD477" s="241"/>
      <c r="CE477" s="241"/>
      <c r="CF477" s="241"/>
      <c r="CG477" s="241"/>
      <c r="CH477" s="241"/>
      <c r="CI477" s="241"/>
      <c r="CJ477" s="241"/>
      <c r="CK477" s="241"/>
      <c r="CL477" s="241"/>
      <c r="CM477" s="241"/>
      <c r="CN477" s="241"/>
      <c r="CO477" s="241"/>
      <c r="CP477" s="241"/>
      <c r="CQ477" s="241"/>
      <c r="CR477" s="241"/>
      <c r="CS477" s="241"/>
      <c r="CT477" s="241"/>
      <c r="CU477" s="241"/>
      <c r="CV477" s="241"/>
      <c r="CW477" s="241"/>
      <c r="CX477" s="241"/>
      <c r="CY477" s="241"/>
      <c r="CZ477" s="241"/>
    </row>
    <row r="478" s="240" customFormat="true" ht="25.15" customHeight="true" x14ac:dyDescent="0.2">
      <c r="A478" s="426"/>
      <c r="B478" s="426"/>
      <c r="C478" s="1084" t="s">
        <v>282</v>
      </c>
      <c r="D478" s="1079"/>
      <c r="E478" s="959">
        <v>0.12413906586030482</v>
      </c>
      <c r="F478" s="794"/>
      <c r="G478" s="794"/>
      <c r="H478" s="1079" t="s">
        <v>297</v>
      </c>
      <c r="I478" s="1079"/>
      <c r="J478" s="960">
        <v>0.12070811814833717</v>
      </c>
      <c r="K478" s="794"/>
      <c r="L478" s="794"/>
      <c r="M478" s="1079" t="s">
        <v>273</v>
      </c>
      <c r="N478" s="1079"/>
      <c r="O478" s="961">
        <v>0.11143389918385892</v>
      </c>
      <c r="P478" s="794"/>
      <c r="Q478" s="794"/>
      <c r="R478" s="241"/>
      <c r="Z478" s="241"/>
      <c r="AA478" s="241"/>
      <c r="AB478" s="241"/>
      <c r="AC478" s="241"/>
      <c r="AD478" s="241"/>
      <c r="AE478" s="241"/>
      <c r="AF478" s="241"/>
      <c r="AG478" s="241"/>
      <c r="AH478" s="241"/>
      <c r="AI478" s="241"/>
      <c r="AJ478" s="241"/>
      <c r="AK478" s="241"/>
      <c r="AL478" s="241"/>
      <c r="AM478" s="241"/>
      <c r="AN478" s="241"/>
      <c r="AO478" s="241"/>
      <c r="AP478" s="241"/>
      <c r="AQ478" s="241"/>
      <c r="AR478" s="241"/>
      <c r="AS478" s="241"/>
      <c r="AT478" s="241"/>
      <c r="AU478" s="241"/>
      <c r="AV478" s="241"/>
      <c r="AW478" s="241"/>
      <c r="AX478" s="241"/>
      <c r="AY478" s="241"/>
      <c r="AZ478" s="241"/>
      <c r="BB478" s="426"/>
      <c r="BZ478" s="241"/>
      <c r="CA478" s="241"/>
      <c r="CB478" s="241"/>
      <c r="CC478" s="241"/>
      <c r="CD478" s="241"/>
      <c r="CE478" s="241"/>
      <c r="CF478" s="241"/>
      <c r="CG478" s="241"/>
      <c r="CH478" s="241"/>
      <c r="CI478" s="241"/>
      <c r="CJ478" s="241"/>
      <c r="CK478" s="241"/>
      <c r="CL478" s="241"/>
      <c r="CM478" s="241"/>
      <c r="CN478" s="241"/>
      <c r="CO478" s="241"/>
      <c r="CP478" s="241"/>
      <c r="CQ478" s="241"/>
      <c r="CR478" s="241"/>
      <c r="CS478" s="241"/>
      <c r="CT478" s="241"/>
      <c r="CU478" s="241"/>
      <c r="CV478" s="241"/>
      <c r="CW478" s="241"/>
      <c r="CX478" s="241"/>
      <c r="CY478" s="241"/>
      <c r="CZ478" s="241"/>
    </row>
    <row r="479" s="240" customFormat="true" ht="25.15" customHeight="true" x14ac:dyDescent="0.2">
      <c r="A479" s="426"/>
      <c r="B479" s="426"/>
      <c r="C479" s="1084" t="s">
        <v>287</v>
      </c>
      <c r="D479" s="1079"/>
      <c r="E479" s="959">
        <v>0.11800071754831408</v>
      </c>
      <c r="F479" s="794"/>
      <c r="G479" s="794"/>
      <c r="H479" s="1079" t="s">
        <v>290</v>
      </c>
      <c r="I479" s="1079"/>
      <c r="J479" s="960">
        <v>-0.11919374017392358</v>
      </c>
      <c r="K479" s="794"/>
      <c r="L479" s="794"/>
      <c r="M479" s="1079" t="s">
        <v>298</v>
      </c>
      <c r="N479" s="1079"/>
      <c r="O479" s="961">
        <v>0.10866573098328641</v>
      </c>
      <c r="P479" s="794"/>
      <c r="Q479" s="794"/>
      <c r="R479" s="241"/>
      <c r="Z479" s="241"/>
      <c r="AA479" s="241"/>
      <c r="AB479" s="241"/>
      <c r="AC479" s="241"/>
      <c r="AD479" s="241"/>
      <c r="AE479" s="241"/>
      <c r="AF479" s="241"/>
      <c r="AG479" s="241"/>
      <c r="AH479" s="241"/>
      <c r="AI479" s="241"/>
      <c r="AJ479" s="241"/>
      <c r="AK479" s="241"/>
      <c r="AL479" s="241"/>
      <c r="AM479" s="241"/>
      <c r="AN479" s="241"/>
      <c r="AO479" s="241"/>
      <c r="AP479" s="241"/>
      <c r="AQ479" s="241"/>
      <c r="AR479" s="241"/>
      <c r="AS479" s="241"/>
      <c r="AT479" s="241"/>
      <c r="AU479" s="241"/>
      <c r="AV479" s="241"/>
      <c r="AW479" s="241"/>
      <c r="AX479" s="241"/>
      <c r="AY479" s="241"/>
      <c r="AZ479" s="241"/>
      <c r="BB479" s="426"/>
      <c r="BZ479" s="241"/>
      <c r="CA479" s="241"/>
      <c r="CB479" s="241"/>
      <c r="CC479" s="241"/>
      <c r="CD479" s="241"/>
      <c r="CE479" s="241"/>
      <c r="CF479" s="241"/>
      <c r="CG479" s="241"/>
      <c r="CH479" s="241"/>
      <c r="CI479" s="241"/>
      <c r="CJ479" s="241"/>
      <c r="CK479" s="241"/>
      <c r="CL479" s="241"/>
      <c r="CM479" s="241"/>
      <c r="CN479" s="241"/>
      <c r="CO479" s="241"/>
      <c r="CP479" s="241"/>
      <c r="CQ479" s="241"/>
      <c r="CR479" s="241"/>
      <c r="CS479" s="241"/>
      <c r="CT479" s="241"/>
      <c r="CU479" s="241"/>
      <c r="CV479" s="241"/>
      <c r="CW479" s="241"/>
      <c r="CX479" s="241"/>
      <c r="CY479" s="241"/>
      <c r="CZ479" s="241"/>
    </row>
    <row r="480" s="240" customFormat="true" ht="25.15" customHeight="true" x14ac:dyDescent="0.2">
      <c r="A480" s="426"/>
      <c r="B480" s="426"/>
      <c r="C480" s="1084" t="s">
        <v>298</v>
      </c>
      <c r="D480" s="1079"/>
      <c r="E480" s="959">
        <v>0.11327668355060294</v>
      </c>
      <c r="F480" s="794"/>
      <c r="G480" s="794"/>
      <c r="H480" s="1079" t="s">
        <v>298</v>
      </c>
      <c r="I480" s="1079"/>
      <c r="J480" s="960">
        <v>0.10798012243002061</v>
      </c>
      <c r="K480" s="794"/>
      <c r="L480" s="794"/>
      <c r="M480" s="1079" t="s">
        <v>279</v>
      </c>
      <c r="N480" s="1079"/>
      <c r="O480" s="961">
        <v>-9.9086947208942858E-2</v>
      </c>
      <c r="P480" s="794"/>
      <c r="Q480" s="794"/>
      <c r="R480" s="241"/>
      <c r="Z480" s="241"/>
      <c r="AA480" s="241"/>
      <c r="AB480" s="241"/>
      <c r="AC480" s="241"/>
      <c r="AD480" s="241"/>
      <c r="AE480" s="241"/>
      <c r="AF480" s="241"/>
      <c r="AG480" s="241"/>
      <c r="AH480" s="241"/>
      <c r="AI480" s="241"/>
      <c r="AJ480" s="241"/>
      <c r="AK480" s="241"/>
      <c r="AL480" s="241"/>
      <c r="AM480" s="241"/>
      <c r="AN480" s="241"/>
      <c r="AO480" s="241"/>
      <c r="AP480" s="241"/>
      <c r="AQ480" s="241"/>
      <c r="AR480" s="241"/>
      <c r="AS480" s="241"/>
      <c r="AT480" s="241"/>
      <c r="AU480" s="241"/>
      <c r="AV480" s="241"/>
      <c r="AW480" s="241"/>
      <c r="AX480" s="241"/>
      <c r="AY480" s="241"/>
      <c r="AZ480" s="241"/>
      <c r="BB480" s="426"/>
      <c r="BZ480" s="241"/>
      <c r="CA480" s="241"/>
      <c r="CB480" s="241"/>
      <c r="CC480" s="241"/>
      <c r="CD480" s="241"/>
      <c r="CE480" s="241"/>
      <c r="CF480" s="241"/>
      <c r="CG480" s="241"/>
      <c r="CH480" s="241"/>
      <c r="CI480" s="241"/>
      <c r="CJ480" s="241"/>
      <c r="CK480" s="241"/>
      <c r="CL480" s="241"/>
      <c r="CM480" s="241"/>
      <c r="CN480" s="241"/>
      <c r="CO480" s="241"/>
      <c r="CP480" s="241"/>
      <c r="CQ480" s="241"/>
      <c r="CR480" s="241"/>
      <c r="CS480" s="241"/>
      <c r="CT480" s="241"/>
      <c r="CU480" s="241"/>
      <c r="CV480" s="241"/>
      <c r="CW480" s="241"/>
      <c r="CX480" s="241"/>
      <c r="CY480" s="241"/>
      <c r="CZ480" s="241"/>
    </row>
    <row r="481" s="240" customFormat="true" ht="25.15" customHeight="true" x14ac:dyDescent="0.2">
      <c r="A481" s="426"/>
      <c r="B481" s="426"/>
      <c r="C481" s="1084" t="s">
        <v>291</v>
      </c>
      <c r="D481" s="1079"/>
      <c r="E481" s="959">
        <v>-0.11286495677615509</v>
      </c>
      <c r="F481" s="794"/>
      <c r="G481" s="794"/>
      <c r="H481" s="1079" t="s">
        <v>295</v>
      </c>
      <c r="I481" s="1079"/>
      <c r="J481" s="960">
        <v>0.10693061334032877</v>
      </c>
      <c r="K481" s="794"/>
      <c r="L481" s="794"/>
      <c r="M481" s="1079" t="s">
        <v>242</v>
      </c>
      <c r="N481" s="1079"/>
      <c r="O481" s="961">
        <v>9.8927184376762123E-2</v>
      </c>
      <c r="P481" s="794"/>
      <c r="Q481" s="794"/>
      <c r="R481" s="241"/>
      <c r="Z481" s="241"/>
      <c r="AA481" s="241"/>
      <c r="AB481" s="241"/>
      <c r="AC481" s="241"/>
      <c r="AD481" s="241"/>
      <c r="AE481" s="241"/>
      <c r="AF481" s="241"/>
      <c r="AG481" s="241"/>
      <c r="AH481" s="241"/>
      <c r="AI481" s="241"/>
      <c r="AJ481" s="241"/>
      <c r="AK481" s="241"/>
      <c r="AL481" s="241"/>
      <c r="AM481" s="241"/>
      <c r="AN481" s="241"/>
      <c r="AO481" s="241"/>
      <c r="AP481" s="241"/>
      <c r="AQ481" s="241"/>
      <c r="AR481" s="241"/>
      <c r="AS481" s="241"/>
      <c r="AT481" s="241"/>
      <c r="AU481" s="241"/>
      <c r="AV481" s="241"/>
      <c r="AW481" s="241"/>
      <c r="AX481" s="241"/>
      <c r="AY481" s="241"/>
      <c r="AZ481" s="241"/>
      <c r="BB481" s="426"/>
      <c r="BZ481" s="241"/>
      <c r="CA481" s="241"/>
      <c r="CB481" s="241"/>
      <c r="CC481" s="241"/>
      <c r="CD481" s="241"/>
      <c r="CE481" s="241"/>
      <c r="CF481" s="241"/>
      <c r="CG481" s="241"/>
      <c r="CH481" s="241"/>
      <c r="CI481" s="241"/>
      <c r="CJ481" s="241"/>
      <c r="CK481" s="241"/>
      <c r="CL481" s="241"/>
      <c r="CM481" s="241"/>
      <c r="CN481" s="241"/>
      <c r="CO481" s="241"/>
      <c r="CP481" s="241"/>
      <c r="CQ481" s="241"/>
      <c r="CR481" s="241"/>
      <c r="CS481" s="241"/>
      <c r="CT481" s="241"/>
      <c r="CU481" s="241"/>
      <c r="CV481" s="241"/>
      <c r="CW481" s="241"/>
      <c r="CX481" s="241"/>
      <c r="CY481" s="241"/>
      <c r="CZ481" s="241"/>
    </row>
    <row r="482" s="240" customFormat="true" ht="25.15" customHeight="true" x14ac:dyDescent="0.2">
      <c r="A482" s="426"/>
      <c r="B482" s="426"/>
      <c r="C482" s="1084" t="s">
        <v>292</v>
      </c>
      <c r="D482" s="1079"/>
      <c r="E482" s="959">
        <v>-0.11209247483569761</v>
      </c>
      <c r="F482" s="794"/>
      <c r="G482" s="794"/>
      <c r="H482" s="1079" t="s">
        <v>299</v>
      </c>
      <c r="I482" s="1079"/>
      <c r="J482" s="960">
        <v>9.6676444189711039E-2</v>
      </c>
      <c r="K482" s="794"/>
      <c r="L482" s="794"/>
      <c r="M482" s="1079" t="s">
        <v>300</v>
      </c>
      <c r="N482" s="1079"/>
      <c r="O482" s="961">
        <v>9.8793885125821837E-2</v>
      </c>
      <c r="P482" s="794"/>
      <c r="Q482" s="794"/>
      <c r="R482" s="241"/>
      <c r="Z482" s="241"/>
      <c r="AA482" s="241"/>
      <c r="AB482" s="241"/>
      <c r="AC482" s="241"/>
      <c r="AD482" s="241"/>
      <c r="AE482" s="241"/>
      <c r="AF482" s="241"/>
      <c r="AG482" s="241"/>
      <c r="AH482" s="241"/>
      <c r="AI482" s="241"/>
      <c r="AJ482" s="241"/>
      <c r="AK482" s="241"/>
      <c r="AL482" s="241"/>
      <c r="AM482" s="241"/>
      <c r="AN482" s="241"/>
      <c r="AO482" s="241"/>
      <c r="AP482" s="241"/>
      <c r="AQ482" s="241"/>
      <c r="AR482" s="241"/>
      <c r="AS482" s="241"/>
      <c r="AT482" s="241"/>
      <c r="AU482" s="241"/>
      <c r="AV482" s="241"/>
      <c r="AW482" s="241"/>
      <c r="AX482" s="241"/>
      <c r="AY482" s="241"/>
      <c r="AZ482" s="241"/>
      <c r="BB482" s="426"/>
      <c r="BZ482" s="241"/>
      <c r="CA482" s="241"/>
      <c r="CB482" s="241"/>
      <c r="CC482" s="241"/>
      <c r="CD482" s="241"/>
      <c r="CE482" s="241"/>
      <c r="CF482" s="241"/>
      <c r="CG482" s="241"/>
      <c r="CH482" s="241"/>
      <c r="CI482" s="241"/>
      <c r="CJ482" s="241"/>
      <c r="CK482" s="241"/>
      <c r="CL482" s="241"/>
      <c r="CM482" s="241"/>
      <c r="CN482" s="241"/>
      <c r="CO482" s="241"/>
      <c r="CP482" s="241"/>
      <c r="CQ482" s="241"/>
      <c r="CR482" s="241"/>
      <c r="CS482" s="241"/>
      <c r="CT482" s="241"/>
      <c r="CU482" s="241"/>
      <c r="CV482" s="241"/>
      <c r="CW482" s="241"/>
      <c r="CX482" s="241"/>
      <c r="CY482" s="241"/>
      <c r="CZ482" s="241"/>
    </row>
    <row r="483" s="240" customFormat="true" ht="25.15" customHeight="true" x14ac:dyDescent="0.2">
      <c r="A483" s="426"/>
      <c r="B483" s="426"/>
      <c r="C483" s="1084" t="s">
        <v>295</v>
      </c>
      <c r="D483" s="1079"/>
      <c r="E483" s="959">
        <v>0.11190180865729679</v>
      </c>
      <c r="F483" s="794"/>
      <c r="G483" s="794"/>
      <c r="H483" s="1079" t="s">
        <v>264</v>
      </c>
      <c r="I483" s="1079"/>
      <c r="J483" s="960">
        <v>-9.6472384117315624E-2</v>
      </c>
      <c r="K483" s="794"/>
      <c r="L483" s="794"/>
      <c r="M483" s="1079" t="s">
        <v>301</v>
      </c>
      <c r="N483" s="1079"/>
      <c r="O483" s="961">
        <v>9.6841087051715541E-2</v>
      </c>
      <c r="P483" s="794"/>
      <c r="Q483" s="794"/>
      <c r="R483" s="241"/>
      <c r="Z483" s="241"/>
      <c r="AA483" s="241"/>
      <c r="AB483" s="241"/>
      <c r="AC483" s="241"/>
      <c r="AD483" s="241"/>
      <c r="AE483" s="241"/>
      <c r="AF483" s="241"/>
      <c r="AG483" s="241"/>
      <c r="AH483" s="241"/>
      <c r="AI483" s="241"/>
      <c r="AJ483" s="241"/>
      <c r="AK483" s="241"/>
      <c r="AL483" s="241"/>
      <c r="AM483" s="241"/>
      <c r="AN483" s="241"/>
      <c r="AO483" s="241"/>
      <c r="AP483" s="241"/>
      <c r="AQ483" s="241"/>
      <c r="AR483" s="241"/>
      <c r="AS483" s="241"/>
      <c r="AT483" s="241"/>
      <c r="AU483" s="241"/>
      <c r="AV483" s="241"/>
      <c r="AW483" s="241"/>
      <c r="AX483" s="241"/>
      <c r="AY483" s="241"/>
      <c r="AZ483" s="241"/>
      <c r="BB483" s="426"/>
      <c r="BZ483" s="241"/>
      <c r="CA483" s="241"/>
      <c r="CB483" s="241"/>
      <c r="CC483" s="241"/>
      <c r="CD483" s="241"/>
      <c r="CE483" s="241"/>
      <c r="CF483" s="241"/>
      <c r="CG483" s="241"/>
      <c r="CH483" s="241"/>
      <c r="CI483" s="241"/>
      <c r="CJ483" s="241"/>
      <c r="CK483" s="241"/>
      <c r="CL483" s="241"/>
      <c r="CM483" s="241"/>
      <c r="CN483" s="241"/>
      <c r="CO483" s="241"/>
      <c r="CP483" s="241"/>
      <c r="CQ483" s="241"/>
      <c r="CR483" s="241"/>
      <c r="CS483" s="241"/>
      <c r="CT483" s="241"/>
      <c r="CU483" s="241"/>
      <c r="CV483" s="241"/>
      <c r="CW483" s="241"/>
      <c r="CX483" s="241"/>
      <c r="CY483" s="241"/>
      <c r="CZ483" s="241"/>
    </row>
    <row r="484" s="240" customFormat="true" ht="25.15" customHeight="true" x14ac:dyDescent="0.2">
      <c r="A484" s="426"/>
      <c r="B484" s="426"/>
      <c r="C484" s="1084" t="s">
        <v>289</v>
      </c>
      <c r="D484" s="1079"/>
      <c r="E484" s="959">
        <v>-0.11092180879934979</v>
      </c>
      <c r="F484" s="794"/>
      <c r="G484" s="794"/>
      <c r="H484" s="1079" t="s">
        <v>294</v>
      </c>
      <c r="I484" s="1079"/>
      <c r="J484" s="960">
        <v>9.1826175369816118E-2</v>
      </c>
      <c r="K484" s="794"/>
      <c r="L484" s="794"/>
      <c r="M484" s="1079" t="s">
        <v>286</v>
      </c>
      <c r="N484" s="1079"/>
      <c r="O484" s="961">
        <v>8.4364946246984512E-2</v>
      </c>
      <c r="P484" s="794"/>
      <c r="Q484" s="794"/>
      <c r="R484" s="241"/>
      <c r="Z484" s="241"/>
      <c r="AA484" s="241"/>
      <c r="AB484" s="241"/>
      <c r="AC484" s="241"/>
      <c r="AD484" s="241"/>
      <c r="AE484" s="241"/>
      <c r="AF484" s="241"/>
      <c r="AG484" s="241"/>
      <c r="AH484" s="241"/>
      <c r="AI484" s="241"/>
      <c r="AJ484" s="241"/>
      <c r="AK484" s="241"/>
      <c r="AL484" s="241"/>
      <c r="AM484" s="241"/>
      <c r="AN484" s="241"/>
      <c r="AO484" s="241"/>
      <c r="AP484" s="241"/>
      <c r="AQ484" s="241"/>
      <c r="AR484" s="241"/>
      <c r="AS484" s="241"/>
      <c r="AT484" s="241"/>
      <c r="AU484" s="241"/>
      <c r="AV484" s="241"/>
      <c r="AW484" s="241"/>
      <c r="AX484" s="241"/>
      <c r="AY484" s="241"/>
      <c r="AZ484" s="241"/>
      <c r="BB484" s="426"/>
      <c r="BZ484" s="241"/>
      <c r="CA484" s="241"/>
      <c r="CB484" s="241"/>
      <c r="CC484" s="241"/>
      <c r="CD484" s="241"/>
      <c r="CE484" s="241"/>
      <c r="CF484" s="241"/>
      <c r="CG484" s="241"/>
      <c r="CH484" s="241"/>
      <c r="CI484" s="241"/>
      <c r="CJ484" s="241"/>
      <c r="CK484" s="241"/>
      <c r="CL484" s="241"/>
      <c r="CM484" s="241"/>
      <c r="CN484" s="241"/>
      <c r="CO484" s="241"/>
      <c r="CP484" s="241"/>
      <c r="CQ484" s="241"/>
      <c r="CR484" s="241"/>
      <c r="CS484" s="241"/>
      <c r="CT484" s="241"/>
      <c r="CU484" s="241"/>
      <c r="CV484" s="241"/>
      <c r="CW484" s="241"/>
      <c r="CX484" s="241"/>
      <c r="CY484" s="241"/>
      <c r="CZ484" s="241"/>
    </row>
    <row r="485" s="240" customFormat="true" ht="25.15" customHeight="true" x14ac:dyDescent="0.2">
      <c r="A485" s="426"/>
      <c r="B485" s="426"/>
      <c r="C485" s="1084" t="s">
        <v>276</v>
      </c>
      <c r="D485" s="1079"/>
      <c r="E485" s="959">
        <v>-0.10818150386179727</v>
      </c>
      <c r="F485" s="794"/>
      <c r="G485" s="794"/>
      <c r="H485" s="1079" t="s">
        <v>302</v>
      </c>
      <c r="I485" s="1079"/>
      <c r="J485" s="960">
        <v>-9.0662916799338564E-2</v>
      </c>
      <c r="K485" s="794"/>
      <c r="L485" s="794"/>
      <c r="M485" s="1079" t="s">
        <v>303</v>
      </c>
      <c r="N485" s="1079"/>
      <c r="O485" s="961">
        <v>6.8007331808710242E-2</v>
      </c>
      <c r="P485" s="794"/>
      <c r="Q485" s="794"/>
      <c r="R485" s="241"/>
      <c r="Z485" s="241"/>
      <c r="AA485" s="241"/>
      <c r="AB485" s="241"/>
      <c r="AC485" s="241"/>
      <c r="AD485" s="241"/>
      <c r="AE485" s="241"/>
      <c r="AF485" s="241"/>
      <c r="AG485" s="241"/>
      <c r="AH485" s="241"/>
      <c r="AI485" s="241"/>
      <c r="AJ485" s="241"/>
      <c r="AK485" s="241"/>
      <c r="AL485" s="241"/>
      <c r="AM485" s="241"/>
      <c r="AN485" s="241"/>
      <c r="AO485" s="241"/>
      <c r="AP485" s="241"/>
      <c r="AQ485" s="241"/>
      <c r="AR485" s="241"/>
      <c r="AS485" s="241"/>
      <c r="AT485" s="241"/>
      <c r="AU485" s="241"/>
      <c r="AV485" s="241"/>
      <c r="AW485" s="241"/>
      <c r="AX485" s="241"/>
      <c r="AY485" s="241"/>
      <c r="AZ485" s="241"/>
      <c r="BB485" s="426"/>
      <c r="BZ485" s="241"/>
      <c r="CA485" s="241"/>
      <c r="CB485" s="241"/>
      <c r="CC485" s="241"/>
      <c r="CD485" s="241"/>
      <c r="CE485" s="241"/>
      <c r="CF485" s="241"/>
      <c r="CG485" s="241"/>
      <c r="CH485" s="241"/>
      <c r="CI485" s="241"/>
      <c r="CJ485" s="241"/>
      <c r="CK485" s="241"/>
      <c r="CL485" s="241"/>
      <c r="CM485" s="241"/>
      <c r="CN485" s="241"/>
      <c r="CO485" s="241"/>
      <c r="CP485" s="241"/>
      <c r="CQ485" s="241"/>
      <c r="CR485" s="241"/>
      <c r="CS485" s="241"/>
      <c r="CT485" s="241"/>
      <c r="CU485" s="241"/>
      <c r="CV485" s="241"/>
      <c r="CW485" s="241"/>
      <c r="CX485" s="241"/>
      <c r="CY485" s="241"/>
      <c r="CZ485" s="241"/>
    </row>
    <row r="486" s="240" customFormat="true" ht="25.15" customHeight="true" x14ac:dyDescent="0.2">
      <c r="A486" s="426"/>
      <c r="B486" s="426"/>
      <c r="C486" s="1084" t="s">
        <v>293</v>
      </c>
      <c r="D486" s="1079"/>
      <c r="E486" s="959">
        <v>0.10643316102675408</v>
      </c>
      <c r="F486" s="794"/>
      <c r="G486" s="794"/>
      <c r="H486" s="1079" t="s">
        <v>301</v>
      </c>
      <c r="I486" s="1079"/>
      <c r="J486" s="960">
        <v>9.0237485684180219E-2</v>
      </c>
      <c r="K486" s="794"/>
      <c r="L486" s="794"/>
      <c r="M486" s="1079" t="s">
        <v>291</v>
      </c>
      <c r="N486" s="1079"/>
      <c r="O486" s="961">
        <v>-6.6333499825039138E-2</v>
      </c>
      <c r="P486" s="794"/>
      <c r="Q486" s="794"/>
      <c r="R486" s="241"/>
      <c r="Z486" s="241"/>
      <c r="AA486" s="241"/>
      <c r="AB486" s="241"/>
      <c r="AC486" s="241"/>
      <c r="AD486" s="241"/>
      <c r="AE486" s="241"/>
      <c r="AF486" s="241"/>
      <c r="AG486" s="241"/>
      <c r="AH486" s="241"/>
      <c r="AI486" s="241"/>
      <c r="AJ486" s="241"/>
      <c r="AK486" s="241"/>
      <c r="AL486" s="241"/>
      <c r="AM486" s="241"/>
      <c r="AN486" s="241"/>
      <c r="AO486" s="241"/>
      <c r="AP486" s="241"/>
      <c r="AQ486" s="241"/>
      <c r="AR486" s="241"/>
      <c r="AS486" s="241"/>
      <c r="AT486" s="241"/>
      <c r="AU486" s="241"/>
      <c r="AV486" s="241"/>
      <c r="AW486" s="241"/>
      <c r="AX486" s="241"/>
      <c r="AY486" s="241"/>
      <c r="AZ486" s="241"/>
      <c r="BB486" s="426"/>
      <c r="BZ486" s="241"/>
      <c r="CA486" s="241"/>
      <c r="CB486" s="241"/>
      <c r="CC486" s="241"/>
      <c r="CD486" s="241"/>
      <c r="CE486" s="241"/>
      <c r="CF486" s="241"/>
      <c r="CG486" s="241"/>
      <c r="CH486" s="241"/>
      <c r="CI486" s="241"/>
      <c r="CJ486" s="241"/>
      <c r="CK486" s="241"/>
      <c r="CL486" s="241"/>
      <c r="CM486" s="241"/>
      <c r="CN486" s="241"/>
      <c r="CO486" s="241"/>
      <c r="CP486" s="241"/>
      <c r="CQ486" s="241"/>
      <c r="CR486" s="241"/>
      <c r="CS486" s="241"/>
      <c r="CT486" s="241"/>
      <c r="CU486" s="241"/>
      <c r="CV486" s="241"/>
      <c r="CW486" s="241"/>
      <c r="CX486" s="241"/>
      <c r="CY486" s="241"/>
      <c r="CZ486" s="241"/>
    </row>
    <row r="487" s="240" customFormat="true" ht="25.15" customHeight="true" x14ac:dyDescent="0.2">
      <c r="A487" s="426"/>
      <c r="B487" s="426"/>
      <c r="C487" s="1084" t="s">
        <v>300</v>
      </c>
      <c r="D487" s="1079"/>
      <c r="E487" s="959">
        <v>0.10281535284755494</v>
      </c>
      <c r="F487" s="794"/>
      <c r="G487" s="794"/>
      <c r="H487" s="1079" t="s">
        <v>303</v>
      </c>
      <c r="I487" s="1079"/>
      <c r="J487" s="960">
        <v>8.3916339532089698E-2</v>
      </c>
      <c r="K487" s="794"/>
      <c r="L487" s="794"/>
      <c r="M487" s="1079" t="s">
        <v>302</v>
      </c>
      <c r="N487" s="1079"/>
      <c r="O487" s="961">
        <v>-6.3498888961447522E-2</v>
      </c>
      <c r="P487" s="794"/>
      <c r="Q487" s="794"/>
      <c r="R487" s="241"/>
      <c r="Z487" s="241"/>
      <c r="AA487" s="241"/>
      <c r="AB487" s="241"/>
      <c r="AC487" s="241"/>
      <c r="AD487" s="241"/>
      <c r="AE487" s="241"/>
      <c r="AF487" s="241"/>
      <c r="AG487" s="241"/>
      <c r="AH487" s="241"/>
      <c r="AI487" s="241"/>
      <c r="AJ487" s="241"/>
      <c r="AK487" s="241"/>
      <c r="AL487" s="241"/>
      <c r="AM487" s="241"/>
      <c r="AN487" s="241"/>
      <c r="AO487" s="241"/>
      <c r="AP487" s="241"/>
      <c r="AQ487" s="241"/>
      <c r="AR487" s="241"/>
      <c r="AS487" s="241"/>
      <c r="AT487" s="241"/>
      <c r="AU487" s="241"/>
      <c r="AV487" s="241"/>
      <c r="AW487" s="241"/>
      <c r="AX487" s="241"/>
      <c r="AY487" s="241"/>
      <c r="AZ487" s="241"/>
      <c r="BB487" s="426"/>
      <c r="BZ487" s="241"/>
      <c r="CA487" s="241"/>
      <c r="CB487" s="241"/>
      <c r="CC487" s="241"/>
      <c r="CD487" s="241"/>
      <c r="CE487" s="241"/>
      <c r="CF487" s="241"/>
      <c r="CG487" s="241"/>
      <c r="CH487" s="241"/>
      <c r="CI487" s="241"/>
      <c r="CJ487" s="241"/>
      <c r="CK487" s="241"/>
      <c r="CL487" s="241"/>
      <c r="CM487" s="241"/>
      <c r="CN487" s="241"/>
      <c r="CO487" s="241"/>
      <c r="CP487" s="241"/>
      <c r="CQ487" s="241"/>
      <c r="CR487" s="241"/>
      <c r="CS487" s="241"/>
      <c r="CT487" s="241"/>
      <c r="CU487" s="241"/>
      <c r="CV487" s="241"/>
      <c r="CW487" s="241"/>
      <c r="CX487" s="241"/>
      <c r="CY487" s="241"/>
      <c r="CZ487" s="241"/>
    </row>
    <row r="488" s="240" customFormat="true" ht="25.15" customHeight="true" x14ac:dyDescent="0.2">
      <c r="A488" s="426"/>
      <c r="B488" s="426"/>
      <c r="C488" s="1084" t="s">
        <v>302</v>
      </c>
      <c r="D488" s="1079"/>
      <c r="E488" s="959">
        <v>-0.10239149349626937</v>
      </c>
      <c r="F488" s="794"/>
      <c r="G488" s="794"/>
      <c r="H488" s="1079" t="s">
        <v>304</v>
      </c>
      <c r="I488" s="1079"/>
      <c r="J488" s="960">
        <v>7.8247786878533343E-2</v>
      </c>
      <c r="K488" s="794"/>
      <c r="L488" s="794"/>
      <c r="M488" s="1079" t="s">
        <v>305</v>
      </c>
      <c r="N488" s="1079"/>
      <c r="O488" s="961">
        <v>-6.1038422837691744E-2</v>
      </c>
      <c r="P488" s="794"/>
      <c r="Q488" s="794"/>
      <c r="R488" s="241"/>
      <c r="Z488" s="241"/>
      <c r="AA488" s="241"/>
      <c r="AB488" s="241"/>
      <c r="AC488" s="241"/>
      <c r="AD488" s="241"/>
      <c r="AE488" s="241"/>
      <c r="AF488" s="241"/>
      <c r="AG488" s="241"/>
      <c r="AH488" s="241"/>
      <c r="AI488" s="241"/>
      <c r="AJ488" s="241"/>
      <c r="AK488" s="241"/>
      <c r="AL488" s="241"/>
      <c r="AM488" s="241"/>
      <c r="AN488" s="241"/>
      <c r="AO488" s="241"/>
      <c r="AP488" s="241"/>
      <c r="AQ488" s="241"/>
      <c r="AR488" s="241"/>
      <c r="AS488" s="241"/>
      <c r="AT488" s="241"/>
      <c r="AU488" s="241"/>
      <c r="AV488" s="241"/>
      <c r="AW488" s="241"/>
      <c r="AX488" s="241"/>
      <c r="AY488" s="241"/>
      <c r="AZ488" s="241"/>
      <c r="BB488" s="426"/>
      <c r="BZ488" s="241"/>
      <c r="CA488" s="241"/>
      <c r="CB488" s="241"/>
      <c r="CC488" s="241"/>
      <c r="CD488" s="241"/>
      <c r="CE488" s="241"/>
      <c r="CF488" s="241"/>
      <c r="CG488" s="241"/>
      <c r="CH488" s="241"/>
      <c r="CI488" s="241"/>
      <c r="CJ488" s="241"/>
      <c r="CK488" s="241"/>
      <c r="CL488" s="241"/>
      <c r="CM488" s="241"/>
      <c r="CN488" s="241"/>
      <c r="CO488" s="241"/>
      <c r="CP488" s="241"/>
      <c r="CQ488" s="241"/>
      <c r="CR488" s="241"/>
      <c r="CS488" s="241"/>
      <c r="CT488" s="241"/>
      <c r="CU488" s="241"/>
      <c r="CV488" s="241"/>
      <c r="CW488" s="241"/>
      <c r="CX488" s="241"/>
      <c r="CY488" s="241"/>
      <c r="CZ488" s="241"/>
    </row>
    <row r="489" s="240" customFormat="true" ht="25.15" customHeight="true" x14ac:dyDescent="0.2">
      <c r="A489" s="426"/>
      <c r="B489" s="426"/>
      <c r="C489" s="1084" t="s">
        <v>301</v>
      </c>
      <c r="D489" s="1079"/>
      <c r="E489" s="959">
        <v>9.8034153450297992E-2</v>
      </c>
      <c r="F489" s="794"/>
      <c r="G489" s="794"/>
      <c r="H489" s="1079" t="s">
        <v>306</v>
      </c>
      <c r="I489" s="1079"/>
      <c r="J489" s="960">
        <v>-7.1729134595806529E-2</v>
      </c>
      <c r="K489" s="794"/>
      <c r="L489" s="794"/>
      <c r="M489" s="1079" t="s">
        <v>307</v>
      </c>
      <c r="N489" s="1079"/>
      <c r="O489" s="961">
        <v>6.071850140362519E-2</v>
      </c>
      <c r="P489" s="794"/>
      <c r="Q489" s="794"/>
      <c r="R489" s="241"/>
      <c r="Z489" s="241"/>
      <c r="AA489" s="241"/>
      <c r="AB489" s="241"/>
      <c r="AC489" s="241"/>
      <c r="AD489" s="241"/>
      <c r="AE489" s="241"/>
      <c r="AF489" s="241"/>
      <c r="AG489" s="241"/>
      <c r="AH489" s="241"/>
      <c r="AI489" s="241"/>
      <c r="AJ489" s="241"/>
      <c r="AK489" s="241"/>
      <c r="AL489" s="241"/>
      <c r="AM489" s="241"/>
      <c r="AN489" s="241"/>
      <c r="AO489" s="241"/>
      <c r="AP489" s="241"/>
      <c r="AQ489" s="241"/>
      <c r="AR489" s="241"/>
      <c r="AS489" s="241"/>
      <c r="AT489" s="241"/>
      <c r="AU489" s="241"/>
      <c r="AV489" s="241"/>
      <c r="AW489" s="241"/>
      <c r="AX489" s="241"/>
      <c r="AY489" s="241"/>
      <c r="AZ489" s="241"/>
      <c r="BB489" s="426"/>
      <c r="BZ489" s="241"/>
      <c r="CA489" s="241"/>
      <c r="CB489" s="241"/>
      <c r="CC489" s="241"/>
      <c r="CD489" s="241"/>
      <c r="CE489" s="241"/>
      <c r="CF489" s="241"/>
      <c r="CG489" s="241"/>
      <c r="CH489" s="241"/>
      <c r="CI489" s="241"/>
      <c r="CJ489" s="241"/>
      <c r="CK489" s="241"/>
      <c r="CL489" s="241"/>
      <c r="CM489" s="241"/>
      <c r="CN489" s="241"/>
      <c r="CO489" s="241"/>
      <c r="CP489" s="241"/>
      <c r="CQ489" s="241"/>
      <c r="CR489" s="241"/>
      <c r="CS489" s="241"/>
      <c r="CT489" s="241"/>
      <c r="CU489" s="241"/>
      <c r="CV489" s="241"/>
      <c r="CW489" s="241"/>
      <c r="CX489" s="241"/>
      <c r="CY489" s="241"/>
      <c r="CZ489" s="241"/>
    </row>
    <row r="490" s="240" customFormat="true" ht="25.15" customHeight="true" x14ac:dyDescent="0.2">
      <c r="A490" s="426"/>
      <c r="B490" s="426"/>
      <c r="C490" s="1084" t="s">
        <v>303</v>
      </c>
      <c r="D490" s="1079"/>
      <c r="E490" s="959">
        <v>8.406113690936648E-2</v>
      </c>
      <c r="F490" s="794"/>
      <c r="G490" s="794"/>
      <c r="H490" s="1079" t="s">
        <v>305</v>
      </c>
      <c r="I490" s="1079"/>
      <c r="J490" s="960">
        <v>6.9530094501836434E-2</v>
      </c>
      <c r="K490" s="794"/>
      <c r="L490" s="794"/>
      <c r="M490" s="1079" t="s">
        <v>308</v>
      </c>
      <c r="N490" s="1079"/>
      <c r="O490" s="961">
        <v>5.4505638824640143E-2</v>
      </c>
      <c r="P490" s="794"/>
      <c r="Q490" s="794"/>
      <c r="R490" s="241"/>
      <c r="Z490" s="241"/>
      <c r="AA490" s="241"/>
      <c r="AB490" s="241"/>
      <c r="AC490" s="241"/>
      <c r="AD490" s="241"/>
      <c r="AE490" s="241"/>
      <c r="AF490" s="241"/>
      <c r="AG490" s="241"/>
      <c r="AH490" s="241"/>
      <c r="AI490" s="241"/>
      <c r="AJ490" s="241"/>
      <c r="AK490" s="241"/>
      <c r="AL490" s="241"/>
      <c r="AM490" s="241"/>
      <c r="AN490" s="241"/>
      <c r="AO490" s="241"/>
      <c r="AP490" s="241"/>
      <c r="AQ490" s="241"/>
      <c r="AR490" s="241"/>
      <c r="AS490" s="241"/>
      <c r="AT490" s="241"/>
      <c r="AU490" s="241"/>
      <c r="AV490" s="241"/>
      <c r="AW490" s="241"/>
      <c r="AX490" s="241"/>
      <c r="AY490" s="241"/>
      <c r="AZ490" s="241"/>
      <c r="BB490" s="426"/>
      <c r="BZ490" s="241"/>
      <c r="CA490" s="241"/>
      <c r="CB490" s="241"/>
      <c r="CC490" s="241"/>
      <c r="CD490" s="241"/>
      <c r="CE490" s="241"/>
      <c r="CF490" s="241"/>
      <c r="CG490" s="241"/>
      <c r="CH490" s="241"/>
      <c r="CI490" s="241"/>
      <c r="CJ490" s="241"/>
      <c r="CK490" s="241"/>
      <c r="CL490" s="241"/>
      <c r="CM490" s="241"/>
      <c r="CN490" s="241"/>
      <c r="CO490" s="241"/>
      <c r="CP490" s="241"/>
      <c r="CQ490" s="241"/>
      <c r="CR490" s="241"/>
      <c r="CS490" s="241"/>
      <c r="CT490" s="241"/>
      <c r="CU490" s="241"/>
      <c r="CV490" s="241"/>
      <c r="CW490" s="241"/>
      <c r="CX490" s="241"/>
      <c r="CY490" s="241"/>
      <c r="CZ490" s="241"/>
    </row>
    <row r="491" s="240" customFormat="true" ht="25.15" customHeight="true" x14ac:dyDescent="0.2">
      <c r="A491" s="426"/>
      <c r="B491" s="426"/>
      <c r="C491" s="1084" t="s">
        <v>306</v>
      </c>
      <c r="D491" s="1079"/>
      <c r="E491" s="959">
        <v>-8.0240086935887953E-2</v>
      </c>
      <c r="F491" s="794"/>
      <c r="G491" s="794"/>
      <c r="H491" s="1079" t="s">
        <v>309</v>
      </c>
      <c r="I491" s="1079"/>
      <c r="J491" s="960">
        <v>6.5605787789108347E-2</v>
      </c>
      <c r="K491" s="794"/>
      <c r="L491" s="794"/>
      <c r="M491" s="1079" t="s">
        <v>292</v>
      </c>
      <c r="N491" s="1079"/>
      <c r="O491" s="961">
        <v>-5.2412926373507564E-2</v>
      </c>
      <c r="P491" s="794"/>
      <c r="Q491" s="794"/>
      <c r="R491" s="241"/>
      <c r="Z491" s="241"/>
      <c r="AA491" s="241"/>
      <c r="AB491" s="241"/>
      <c r="AC491" s="241"/>
      <c r="AD491" s="241"/>
      <c r="AE491" s="241"/>
      <c r="AF491" s="241"/>
      <c r="AG491" s="241"/>
      <c r="AH491" s="241"/>
      <c r="AI491" s="241"/>
      <c r="AJ491" s="241"/>
      <c r="AK491" s="241"/>
      <c r="AL491" s="241"/>
      <c r="AM491" s="241"/>
      <c r="AN491" s="241"/>
      <c r="AO491" s="241"/>
      <c r="AP491" s="241"/>
      <c r="AQ491" s="241"/>
      <c r="AR491" s="241"/>
      <c r="AS491" s="241"/>
      <c r="AT491" s="241"/>
      <c r="AU491" s="241"/>
      <c r="AV491" s="241"/>
      <c r="AW491" s="241"/>
      <c r="AX491" s="241"/>
      <c r="AY491" s="241"/>
      <c r="AZ491" s="241"/>
      <c r="BB491" s="426"/>
      <c r="BZ491" s="241"/>
      <c r="CA491" s="241"/>
      <c r="CB491" s="241"/>
      <c r="CC491" s="241"/>
      <c r="CD491" s="241"/>
      <c r="CE491" s="241"/>
      <c r="CF491" s="241"/>
      <c r="CG491" s="241"/>
      <c r="CH491" s="241"/>
      <c r="CI491" s="241"/>
      <c r="CJ491" s="241"/>
      <c r="CK491" s="241"/>
      <c r="CL491" s="241"/>
      <c r="CM491" s="241"/>
      <c r="CN491" s="241"/>
      <c r="CO491" s="241"/>
      <c r="CP491" s="241"/>
      <c r="CQ491" s="241"/>
      <c r="CR491" s="241"/>
      <c r="CS491" s="241"/>
      <c r="CT491" s="241"/>
      <c r="CU491" s="241"/>
      <c r="CV491" s="241"/>
      <c r="CW491" s="241"/>
      <c r="CX491" s="241"/>
      <c r="CY491" s="241"/>
      <c r="CZ491" s="241"/>
    </row>
    <row r="492" s="240" customFormat="true" ht="25.15" customHeight="true" x14ac:dyDescent="0.2">
      <c r="A492" s="426"/>
      <c r="B492" s="426"/>
      <c r="C492" s="1084" t="s">
        <v>296</v>
      </c>
      <c r="D492" s="1079"/>
      <c r="E492" s="959">
        <v>7.2807576641709726E-2</v>
      </c>
      <c r="F492" s="794"/>
      <c r="G492" s="794"/>
      <c r="H492" s="1079" t="s">
        <v>289</v>
      </c>
      <c r="I492" s="1079"/>
      <c r="J492" s="960">
        <v>-6.070418147536185E-2</v>
      </c>
      <c r="K492" s="794"/>
      <c r="L492" s="794"/>
      <c r="M492" s="1079" t="s">
        <v>310</v>
      </c>
      <c r="N492" s="1079"/>
      <c r="O492" s="961">
        <v>-5.1283268284312213E-2</v>
      </c>
      <c r="P492" s="794"/>
      <c r="Q492" s="794"/>
      <c r="R492" s="241"/>
      <c r="Z492" s="241"/>
      <c r="AA492" s="241"/>
      <c r="AB492" s="241"/>
      <c r="AC492" s="241"/>
      <c r="AD492" s="241"/>
      <c r="AE492" s="241"/>
      <c r="AF492" s="241"/>
      <c r="AG492" s="241"/>
      <c r="AH492" s="241"/>
      <c r="AI492" s="241"/>
      <c r="AJ492" s="241"/>
      <c r="AK492" s="241"/>
      <c r="AL492" s="241"/>
      <c r="AM492" s="241"/>
      <c r="AN492" s="241"/>
      <c r="AO492" s="241"/>
      <c r="AP492" s="241"/>
      <c r="AQ492" s="241"/>
      <c r="AR492" s="241"/>
      <c r="AS492" s="241"/>
      <c r="AT492" s="241"/>
      <c r="AU492" s="241"/>
      <c r="AV492" s="241"/>
      <c r="AW492" s="241"/>
      <c r="AX492" s="241"/>
      <c r="AY492" s="241"/>
      <c r="AZ492" s="241"/>
      <c r="BB492" s="426"/>
      <c r="BZ492" s="241"/>
      <c r="CA492" s="241"/>
      <c r="CB492" s="241"/>
      <c r="CC492" s="241"/>
      <c r="CD492" s="241"/>
      <c r="CE492" s="241"/>
      <c r="CF492" s="241"/>
      <c r="CG492" s="241"/>
      <c r="CH492" s="241"/>
      <c r="CI492" s="241"/>
      <c r="CJ492" s="241"/>
      <c r="CK492" s="241"/>
      <c r="CL492" s="241"/>
      <c r="CM492" s="241"/>
      <c r="CN492" s="241"/>
      <c r="CO492" s="241"/>
      <c r="CP492" s="241"/>
      <c r="CQ492" s="241"/>
      <c r="CR492" s="241"/>
      <c r="CS492" s="241"/>
      <c r="CT492" s="241"/>
      <c r="CU492" s="241"/>
      <c r="CV492" s="241"/>
      <c r="CW492" s="241"/>
      <c r="CX492" s="241"/>
      <c r="CY492" s="241"/>
      <c r="CZ492" s="241"/>
    </row>
    <row r="493" s="240" customFormat="true" ht="25.15" customHeight="true" x14ac:dyDescent="0.2">
      <c r="A493" s="426"/>
      <c r="B493" s="426"/>
      <c r="C493" s="1084" t="s">
        <v>304</v>
      </c>
      <c r="D493" s="1079"/>
      <c r="E493" s="959">
        <v>6.7421517344531862E-2</v>
      </c>
      <c r="F493" s="794"/>
      <c r="G493" s="794"/>
      <c r="H493" s="1079" t="s">
        <v>300</v>
      </c>
      <c r="I493" s="1079"/>
      <c r="J493" s="960">
        <v>5.3800161731838901E-2</v>
      </c>
      <c r="K493" s="794"/>
      <c r="L493" s="794"/>
      <c r="M493" s="1079" t="s">
        <v>311</v>
      </c>
      <c r="N493" s="1079"/>
      <c r="O493" s="961">
        <v>4.9217779837321889E-2</v>
      </c>
      <c r="P493" s="794"/>
      <c r="Q493" s="794"/>
      <c r="R493" s="241"/>
      <c r="Z493" s="241"/>
      <c r="AA493" s="241"/>
      <c r="AB493" s="241"/>
      <c r="AC493" s="241"/>
      <c r="AD493" s="241"/>
      <c r="AE493" s="241"/>
      <c r="AF493" s="241"/>
      <c r="AG493" s="241"/>
      <c r="AH493" s="241"/>
      <c r="AI493" s="241"/>
      <c r="AJ493" s="241"/>
      <c r="AK493" s="241"/>
      <c r="AL493" s="241"/>
      <c r="AM493" s="241"/>
      <c r="AN493" s="241"/>
      <c r="AO493" s="241"/>
      <c r="AP493" s="241"/>
      <c r="AQ493" s="241"/>
      <c r="AR493" s="241"/>
      <c r="AS493" s="241"/>
      <c r="AT493" s="241"/>
      <c r="AU493" s="241"/>
      <c r="AV493" s="241"/>
      <c r="AW493" s="241"/>
      <c r="AX493" s="241"/>
      <c r="AY493" s="241"/>
      <c r="AZ493" s="241"/>
      <c r="BB493" s="426"/>
      <c r="BZ493" s="241"/>
      <c r="CA493" s="241"/>
      <c r="CB493" s="241"/>
      <c r="CC493" s="241"/>
      <c r="CD493" s="241"/>
      <c r="CE493" s="241"/>
      <c r="CF493" s="241"/>
      <c r="CG493" s="241"/>
      <c r="CH493" s="241"/>
      <c r="CI493" s="241"/>
      <c r="CJ493" s="241"/>
      <c r="CK493" s="241"/>
      <c r="CL493" s="241"/>
      <c r="CM493" s="241"/>
      <c r="CN493" s="241"/>
      <c r="CO493" s="241"/>
      <c r="CP493" s="241"/>
      <c r="CQ493" s="241"/>
      <c r="CR493" s="241"/>
      <c r="CS493" s="241"/>
      <c r="CT493" s="241"/>
      <c r="CU493" s="241"/>
      <c r="CV493" s="241"/>
      <c r="CW493" s="241"/>
      <c r="CX493" s="241"/>
      <c r="CY493" s="241"/>
      <c r="CZ493" s="241"/>
    </row>
    <row r="494" s="240" customFormat="true" ht="25.15" customHeight="true" x14ac:dyDescent="0.2">
      <c r="A494" s="426"/>
      <c r="B494" s="426"/>
      <c r="C494" s="1084" t="s">
        <v>312</v>
      </c>
      <c r="D494" s="1079"/>
      <c r="E494" s="959">
        <v>6.0431763778971512E-2</v>
      </c>
      <c r="F494" s="794"/>
      <c r="G494" s="794"/>
      <c r="H494" s="1079" t="s">
        <v>312</v>
      </c>
      <c r="I494" s="1079"/>
      <c r="J494" s="960">
        <v>5.2841017153549469E-2</v>
      </c>
      <c r="K494" s="794"/>
      <c r="L494" s="794"/>
      <c r="M494" s="1079" t="s">
        <v>293</v>
      </c>
      <c r="N494" s="1079"/>
      <c r="O494" s="961">
        <v>4.7705255197164495E-2</v>
      </c>
      <c r="P494" s="794"/>
      <c r="Q494" s="794"/>
      <c r="R494" s="241"/>
      <c r="Z494" s="241"/>
      <c r="AA494" s="241"/>
      <c r="AB494" s="241"/>
      <c r="AC494" s="241"/>
      <c r="AD494" s="241"/>
      <c r="AE494" s="241"/>
      <c r="AF494" s="241"/>
      <c r="AG494" s="241"/>
      <c r="AH494" s="241"/>
      <c r="AI494" s="241"/>
      <c r="AJ494" s="241"/>
      <c r="AK494" s="241"/>
      <c r="AL494" s="241"/>
      <c r="AM494" s="241"/>
      <c r="AN494" s="241"/>
      <c r="AO494" s="241"/>
      <c r="AP494" s="241"/>
      <c r="AQ494" s="241"/>
      <c r="AR494" s="241"/>
      <c r="AS494" s="241"/>
      <c r="AT494" s="241"/>
      <c r="AU494" s="241"/>
      <c r="AV494" s="241"/>
      <c r="AW494" s="241"/>
      <c r="AX494" s="241"/>
      <c r="AY494" s="241"/>
      <c r="AZ494" s="241"/>
      <c r="BB494" s="426"/>
      <c r="BZ494" s="241"/>
      <c r="CA494" s="241"/>
      <c r="CB494" s="241"/>
      <c r="CC494" s="241"/>
      <c r="CD494" s="241"/>
      <c r="CE494" s="241"/>
      <c r="CF494" s="241"/>
      <c r="CG494" s="241"/>
      <c r="CH494" s="241"/>
      <c r="CI494" s="241"/>
      <c r="CJ494" s="241"/>
      <c r="CK494" s="241"/>
      <c r="CL494" s="241"/>
      <c r="CM494" s="241"/>
      <c r="CN494" s="241"/>
      <c r="CO494" s="241"/>
      <c r="CP494" s="241"/>
      <c r="CQ494" s="241"/>
      <c r="CR494" s="241"/>
      <c r="CS494" s="241"/>
      <c r="CT494" s="241"/>
      <c r="CU494" s="241"/>
      <c r="CV494" s="241"/>
      <c r="CW494" s="241"/>
      <c r="CX494" s="241"/>
      <c r="CY494" s="241"/>
      <c r="CZ494" s="241"/>
    </row>
    <row r="495" s="240" customFormat="true" ht="25.15" customHeight="true" x14ac:dyDescent="0.2">
      <c r="A495" s="426"/>
      <c r="B495" s="426"/>
      <c r="C495" s="1084" t="s">
        <v>297</v>
      </c>
      <c r="D495" s="1079"/>
      <c r="E495" s="959">
        <v>5.9486883924660651E-2</v>
      </c>
      <c r="F495" s="794"/>
      <c r="G495" s="794"/>
      <c r="H495" s="1079" t="s">
        <v>313</v>
      </c>
      <c r="I495" s="1079"/>
      <c r="J495" s="960">
        <v>5.0395239000363586E-2</v>
      </c>
      <c r="K495" s="794"/>
      <c r="L495" s="794"/>
      <c r="M495" s="1079" t="s">
        <v>314</v>
      </c>
      <c r="N495" s="1079"/>
      <c r="O495" s="961">
        <v>4.6965198555149114E-2</v>
      </c>
      <c r="P495" s="794"/>
      <c r="Q495" s="794"/>
      <c r="R495" s="241"/>
      <c r="Z495" s="241"/>
      <c r="AA495" s="241"/>
      <c r="AB495" s="241"/>
      <c r="AC495" s="241"/>
      <c r="AD495" s="241"/>
      <c r="AE495" s="241"/>
      <c r="AF495" s="241"/>
      <c r="AG495" s="241"/>
      <c r="AH495" s="241"/>
      <c r="AI495" s="241"/>
      <c r="AJ495" s="241"/>
      <c r="AK495" s="241"/>
      <c r="AL495" s="241"/>
      <c r="AM495" s="241"/>
      <c r="AN495" s="241"/>
      <c r="AO495" s="241"/>
      <c r="AP495" s="241"/>
      <c r="AQ495" s="241"/>
      <c r="AR495" s="241"/>
      <c r="AS495" s="241"/>
      <c r="AT495" s="241"/>
      <c r="AU495" s="241"/>
      <c r="AV495" s="241"/>
      <c r="AW495" s="241"/>
      <c r="AX495" s="241"/>
      <c r="AY495" s="241"/>
      <c r="AZ495" s="241"/>
      <c r="BB495" s="426"/>
      <c r="BZ495" s="241"/>
      <c r="CA495" s="241"/>
      <c r="CB495" s="241"/>
      <c r="CC495" s="241"/>
      <c r="CD495" s="241"/>
      <c r="CE495" s="241"/>
      <c r="CF495" s="241"/>
      <c r="CG495" s="241"/>
      <c r="CH495" s="241"/>
      <c r="CI495" s="241"/>
      <c r="CJ495" s="241"/>
      <c r="CK495" s="241"/>
      <c r="CL495" s="241"/>
      <c r="CM495" s="241"/>
      <c r="CN495" s="241"/>
      <c r="CO495" s="241"/>
      <c r="CP495" s="241"/>
      <c r="CQ495" s="241"/>
      <c r="CR495" s="241"/>
      <c r="CS495" s="241"/>
      <c r="CT495" s="241"/>
      <c r="CU495" s="241"/>
      <c r="CV495" s="241"/>
      <c r="CW495" s="241"/>
      <c r="CX495" s="241"/>
      <c r="CY495" s="241"/>
      <c r="CZ495" s="241"/>
    </row>
    <row r="496" s="240" customFormat="true" ht="25.15" customHeight="true" x14ac:dyDescent="0.2">
      <c r="A496" s="426"/>
      <c r="B496" s="426"/>
      <c r="C496" s="1084" t="s">
        <v>299</v>
      </c>
      <c r="D496" s="1079"/>
      <c r="E496" s="959">
        <v>5.3782236757308345E-2</v>
      </c>
      <c r="F496" s="794"/>
      <c r="G496" s="794"/>
      <c r="H496" s="1079" t="s">
        <v>315</v>
      </c>
      <c r="I496" s="1079"/>
      <c r="J496" s="960">
        <v>4.9964229783334362E-2</v>
      </c>
      <c r="K496" s="794"/>
      <c r="L496" s="794"/>
      <c r="M496" s="1079" t="s">
        <v>316</v>
      </c>
      <c r="N496" s="1079"/>
      <c r="O496" s="961">
        <v>-4.6543443643235489E-2</v>
      </c>
      <c r="P496" s="794"/>
      <c r="Q496" s="794"/>
      <c r="R496" s="241"/>
      <c r="Z496" s="241"/>
      <c r="AA496" s="241"/>
      <c r="AB496" s="241"/>
      <c r="AC496" s="241"/>
      <c r="AD496" s="241"/>
      <c r="AE496" s="241"/>
      <c r="AF496" s="241"/>
      <c r="AG496" s="241"/>
      <c r="AH496" s="241"/>
      <c r="AI496" s="241"/>
      <c r="AJ496" s="241"/>
      <c r="AK496" s="241"/>
      <c r="AL496" s="241"/>
      <c r="AM496" s="241"/>
      <c r="AN496" s="241"/>
      <c r="AO496" s="241"/>
      <c r="AP496" s="241"/>
      <c r="AQ496" s="241"/>
      <c r="AR496" s="241"/>
      <c r="AS496" s="241"/>
      <c r="AT496" s="241"/>
      <c r="AU496" s="241"/>
      <c r="AV496" s="241"/>
      <c r="AW496" s="241"/>
      <c r="AX496" s="241"/>
      <c r="AY496" s="241"/>
      <c r="AZ496" s="241"/>
      <c r="BB496" s="426"/>
      <c r="BZ496" s="241"/>
      <c r="CA496" s="241"/>
      <c r="CB496" s="241"/>
      <c r="CC496" s="241"/>
      <c r="CD496" s="241"/>
      <c r="CE496" s="241"/>
      <c r="CF496" s="241"/>
      <c r="CG496" s="241"/>
      <c r="CH496" s="241"/>
      <c r="CI496" s="241"/>
      <c r="CJ496" s="241"/>
      <c r="CK496" s="241"/>
      <c r="CL496" s="241"/>
      <c r="CM496" s="241"/>
      <c r="CN496" s="241"/>
      <c r="CO496" s="241"/>
      <c r="CP496" s="241"/>
      <c r="CQ496" s="241"/>
      <c r="CR496" s="241"/>
      <c r="CS496" s="241"/>
      <c r="CT496" s="241"/>
      <c r="CU496" s="241"/>
      <c r="CV496" s="241"/>
      <c r="CW496" s="241"/>
      <c r="CX496" s="241"/>
      <c r="CY496" s="241"/>
      <c r="CZ496" s="241"/>
    </row>
    <row r="497" s="240" customFormat="true" ht="25.15" customHeight="true" x14ac:dyDescent="0.2">
      <c r="A497" s="426"/>
      <c r="B497" s="426"/>
      <c r="C497" s="1084" t="s">
        <v>316</v>
      </c>
      <c r="D497" s="1079"/>
      <c r="E497" s="959">
        <v>-5.1348885738910763E-2</v>
      </c>
      <c r="F497" s="794"/>
      <c r="G497" s="794"/>
      <c r="H497" s="1079" t="s">
        <v>317</v>
      </c>
      <c r="I497" s="1079"/>
      <c r="J497" s="960">
        <v>4.9009522727964223E-2</v>
      </c>
      <c r="K497" s="794"/>
      <c r="L497" s="794"/>
      <c r="M497" s="1079" t="s">
        <v>296</v>
      </c>
      <c r="N497" s="1079"/>
      <c r="O497" s="961">
        <v>4.3499665450126491E-2</v>
      </c>
      <c r="P497" s="794"/>
      <c r="Q497" s="794"/>
      <c r="R497" s="241"/>
      <c r="Z497" s="241"/>
      <c r="AA497" s="241"/>
      <c r="AB497" s="241"/>
      <c r="AC497" s="241"/>
      <c r="AD497" s="241"/>
      <c r="AE497" s="241"/>
      <c r="AF497" s="241"/>
      <c r="AG497" s="241"/>
      <c r="AH497" s="241"/>
      <c r="AI497" s="241"/>
      <c r="AJ497" s="241"/>
      <c r="AK497" s="241"/>
      <c r="AL497" s="241"/>
      <c r="AM497" s="241"/>
      <c r="AN497" s="241"/>
      <c r="AO497" s="241"/>
      <c r="AP497" s="241"/>
      <c r="AQ497" s="241"/>
      <c r="AR497" s="241"/>
      <c r="AS497" s="241"/>
      <c r="AT497" s="241"/>
      <c r="AU497" s="241"/>
      <c r="AV497" s="241"/>
      <c r="AW497" s="241"/>
      <c r="AX497" s="241"/>
      <c r="AY497" s="241"/>
      <c r="AZ497" s="241"/>
      <c r="BB497" s="426"/>
      <c r="BZ497" s="241"/>
      <c r="CA497" s="241"/>
      <c r="CB497" s="241"/>
      <c r="CC497" s="241"/>
      <c r="CD497" s="241"/>
      <c r="CE497" s="241"/>
      <c r="CF497" s="241"/>
      <c r="CG497" s="241"/>
      <c r="CH497" s="241"/>
      <c r="CI497" s="241"/>
      <c r="CJ497" s="241"/>
      <c r="CK497" s="241"/>
      <c r="CL497" s="241"/>
      <c r="CM497" s="241"/>
      <c r="CN497" s="241"/>
      <c r="CO497" s="241"/>
      <c r="CP497" s="241"/>
      <c r="CQ497" s="241"/>
      <c r="CR497" s="241"/>
      <c r="CS497" s="241"/>
      <c r="CT497" s="241"/>
      <c r="CU497" s="241"/>
      <c r="CV497" s="241"/>
      <c r="CW497" s="241"/>
      <c r="CX497" s="241"/>
      <c r="CY497" s="241"/>
      <c r="CZ497" s="241"/>
    </row>
    <row r="498" s="240" customFormat="true" ht="25.15" customHeight="true" x14ac:dyDescent="0.2">
      <c r="A498" s="426"/>
      <c r="B498" s="426"/>
      <c r="C498" s="1084" t="s">
        <v>315</v>
      </c>
      <c r="D498" s="1079"/>
      <c r="E498" s="959">
        <v>4.9562503691880075E-2</v>
      </c>
      <c r="F498" s="794"/>
      <c r="G498" s="794"/>
      <c r="H498" s="1079" t="s">
        <v>272</v>
      </c>
      <c r="I498" s="1079"/>
      <c r="J498" s="960">
        <v>4.790657568962179E-2</v>
      </c>
      <c r="K498" s="794"/>
      <c r="L498" s="794"/>
      <c r="M498" s="1079" t="s">
        <v>315</v>
      </c>
      <c r="N498" s="1079"/>
      <c r="O498" s="961">
        <v>4.2324978527815471E-2</v>
      </c>
      <c r="P498" s="794"/>
      <c r="Q498" s="794"/>
      <c r="R498" s="241"/>
      <c r="Z498" s="241"/>
      <c r="AA498" s="241"/>
      <c r="AB498" s="241"/>
      <c r="AC498" s="241"/>
      <c r="AD498" s="241"/>
      <c r="AE498" s="241"/>
      <c r="AF498" s="241"/>
      <c r="AG498" s="241"/>
      <c r="AH498" s="241"/>
      <c r="AI498" s="241"/>
      <c r="AJ498" s="241"/>
      <c r="AK498" s="241"/>
      <c r="AL498" s="241"/>
      <c r="AM498" s="241"/>
      <c r="AN498" s="241"/>
      <c r="AO498" s="241"/>
      <c r="AP498" s="241"/>
      <c r="AQ498" s="241"/>
      <c r="AR498" s="241"/>
      <c r="AS498" s="241"/>
      <c r="AT498" s="241"/>
      <c r="AU498" s="241"/>
      <c r="AV498" s="241"/>
      <c r="AW498" s="241"/>
      <c r="AX498" s="241"/>
      <c r="AY498" s="241"/>
      <c r="AZ498" s="241"/>
      <c r="BB498" s="426"/>
      <c r="BZ498" s="241"/>
      <c r="CA498" s="241"/>
      <c r="CB498" s="241"/>
      <c r="CC498" s="241"/>
      <c r="CD498" s="241"/>
      <c r="CE498" s="241"/>
      <c r="CF498" s="241"/>
      <c r="CG498" s="241"/>
      <c r="CH498" s="241"/>
      <c r="CI498" s="241"/>
      <c r="CJ498" s="241"/>
      <c r="CK498" s="241"/>
      <c r="CL498" s="241"/>
      <c r="CM498" s="241"/>
      <c r="CN498" s="241"/>
      <c r="CO498" s="241"/>
      <c r="CP498" s="241"/>
      <c r="CQ498" s="241"/>
      <c r="CR498" s="241"/>
      <c r="CS498" s="241"/>
      <c r="CT498" s="241"/>
      <c r="CU498" s="241"/>
      <c r="CV498" s="241"/>
      <c r="CW498" s="241"/>
      <c r="CX498" s="241"/>
      <c r="CY498" s="241"/>
      <c r="CZ498" s="241"/>
    </row>
    <row r="499" s="240" customFormat="true" ht="25.15" customHeight="true" x14ac:dyDescent="0.2">
      <c r="A499" s="426"/>
      <c r="B499" s="426"/>
      <c r="C499" s="1084" t="s">
        <v>318</v>
      </c>
      <c r="D499" s="1079"/>
      <c r="E499" s="959">
        <v>4.7824057321655275E-2</v>
      </c>
      <c r="F499" s="794"/>
      <c r="G499" s="794"/>
      <c r="H499" s="1079" t="s">
        <v>319</v>
      </c>
      <c r="I499" s="1079"/>
      <c r="J499" s="960">
        <v>4.4230633183215649E-2</v>
      </c>
      <c r="K499" s="794"/>
      <c r="L499" s="794"/>
      <c r="M499" s="1079" t="s">
        <v>319</v>
      </c>
      <c r="N499" s="1079"/>
      <c r="O499" s="961">
        <v>4.0066553621958656E-2</v>
      </c>
      <c r="P499" s="794"/>
      <c r="Q499" s="794"/>
      <c r="R499" s="241"/>
      <c r="Z499" s="241"/>
      <c r="AA499" s="241"/>
      <c r="AB499" s="241"/>
      <c r="AC499" s="241"/>
      <c r="AD499" s="241"/>
      <c r="AE499" s="241"/>
      <c r="AF499" s="241"/>
      <c r="AG499" s="241"/>
      <c r="AH499" s="241"/>
      <c r="AI499" s="241"/>
      <c r="AJ499" s="241"/>
      <c r="AK499" s="241"/>
      <c r="AL499" s="241"/>
      <c r="AM499" s="241"/>
      <c r="AN499" s="241"/>
      <c r="AO499" s="241"/>
      <c r="AP499" s="241"/>
      <c r="AQ499" s="241"/>
      <c r="AR499" s="241"/>
      <c r="AS499" s="241"/>
      <c r="AT499" s="241"/>
      <c r="AU499" s="241"/>
      <c r="AV499" s="241"/>
      <c r="AW499" s="241"/>
      <c r="AX499" s="241"/>
      <c r="AY499" s="241"/>
      <c r="AZ499" s="241"/>
      <c r="BB499" s="426"/>
      <c r="BZ499" s="241"/>
      <c r="CA499" s="241"/>
      <c r="CB499" s="241"/>
      <c r="CC499" s="241"/>
      <c r="CD499" s="241"/>
      <c r="CE499" s="241"/>
      <c r="CF499" s="241"/>
      <c r="CG499" s="241"/>
      <c r="CH499" s="241"/>
      <c r="CI499" s="241"/>
      <c r="CJ499" s="241"/>
      <c r="CK499" s="241"/>
      <c r="CL499" s="241"/>
      <c r="CM499" s="241"/>
      <c r="CN499" s="241"/>
      <c r="CO499" s="241"/>
      <c r="CP499" s="241"/>
      <c r="CQ499" s="241"/>
      <c r="CR499" s="241"/>
      <c r="CS499" s="241"/>
      <c r="CT499" s="241"/>
      <c r="CU499" s="241"/>
      <c r="CV499" s="241"/>
      <c r="CW499" s="241"/>
      <c r="CX499" s="241"/>
      <c r="CY499" s="241"/>
      <c r="CZ499" s="241"/>
    </row>
    <row r="500" s="240" customFormat="true" ht="25.15" customHeight="true" x14ac:dyDescent="0.2">
      <c r="A500" s="426"/>
      <c r="B500" s="426"/>
      <c r="C500" s="1084" t="s">
        <v>319</v>
      </c>
      <c r="D500" s="1079"/>
      <c r="E500" s="959">
        <v>4.7785526177905206E-2</v>
      </c>
      <c r="F500" s="794"/>
      <c r="G500" s="794"/>
      <c r="H500" s="1079" t="s">
        <v>320</v>
      </c>
      <c r="I500" s="1079"/>
      <c r="J500" s="960">
        <v>4.065233140488933E-2</v>
      </c>
      <c r="K500" s="794"/>
      <c r="L500" s="794"/>
      <c r="M500" s="1079" t="s">
        <v>309</v>
      </c>
      <c r="N500" s="1079"/>
      <c r="O500" s="961">
        <v>3.999368375841187E-2</v>
      </c>
      <c r="P500" s="794"/>
      <c r="Q500" s="794"/>
      <c r="R500" s="241"/>
      <c r="Z500" s="241"/>
      <c r="AA500" s="241"/>
      <c r="AB500" s="241"/>
      <c r="AC500" s="241"/>
      <c r="AD500" s="241"/>
      <c r="AE500" s="241"/>
      <c r="AF500" s="241"/>
      <c r="AG500" s="241"/>
      <c r="AH500" s="241"/>
      <c r="AI500" s="241"/>
      <c r="AJ500" s="241"/>
      <c r="AK500" s="241"/>
      <c r="AL500" s="241"/>
      <c r="AM500" s="241"/>
      <c r="AN500" s="241"/>
      <c r="AO500" s="241"/>
      <c r="AP500" s="241"/>
      <c r="AQ500" s="241"/>
      <c r="AR500" s="241"/>
      <c r="AS500" s="241"/>
      <c r="AT500" s="241"/>
      <c r="AU500" s="241"/>
      <c r="AV500" s="241"/>
      <c r="AW500" s="241"/>
      <c r="AX500" s="241"/>
      <c r="AY500" s="241"/>
      <c r="AZ500" s="241"/>
      <c r="BB500" s="426"/>
      <c r="BZ500" s="241"/>
      <c r="CA500" s="241"/>
      <c r="CB500" s="241"/>
      <c r="CC500" s="241"/>
      <c r="CD500" s="241"/>
      <c r="CE500" s="241"/>
      <c r="CF500" s="241"/>
      <c r="CG500" s="241"/>
      <c r="CH500" s="241"/>
      <c r="CI500" s="241"/>
      <c r="CJ500" s="241"/>
      <c r="CK500" s="241"/>
      <c r="CL500" s="241"/>
      <c r="CM500" s="241"/>
      <c r="CN500" s="241"/>
      <c r="CO500" s="241"/>
      <c r="CP500" s="241"/>
      <c r="CQ500" s="241"/>
      <c r="CR500" s="241"/>
      <c r="CS500" s="241"/>
      <c r="CT500" s="241"/>
      <c r="CU500" s="241"/>
      <c r="CV500" s="241"/>
      <c r="CW500" s="241"/>
      <c r="CX500" s="241"/>
      <c r="CY500" s="241"/>
      <c r="CZ500" s="241"/>
    </row>
    <row r="501" s="240" customFormat="true" ht="25.15" customHeight="true" x14ac:dyDescent="0.2">
      <c r="A501" s="426"/>
      <c r="B501" s="426"/>
      <c r="C501" s="1084" t="s">
        <v>307</v>
      </c>
      <c r="D501" s="1079"/>
      <c r="E501" s="959">
        <v>4.6910198932992191E-2</v>
      </c>
      <c r="F501" s="794"/>
      <c r="G501" s="794"/>
      <c r="H501" s="1079" t="s">
        <v>274</v>
      </c>
      <c r="I501" s="1079"/>
      <c r="J501" s="960">
        <v>-4.0122826849126672E-2</v>
      </c>
      <c r="K501" s="794"/>
      <c r="L501" s="794"/>
      <c r="M501" s="1079" t="s">
        <v>312</v>
      </c>
      <c r="N501" s="1079"/>
      <c r="O501" s="961">
        <v>3.9149484105745806E-2</v>
      </c>
      <c r="P501" s="794"/>
      <c r="Q501" s="794"/>
      <c r="R501" s="241"/>
      <c r="Z501" s="241"/>
      <c r="AA501" s="241"/>
      <c r="AB501" s="241"/>
      <c r="AC501" s="241"/>
      <c r="AD501" s="241"/>
      <c r="AE501" s="241"/>
      <c r="AF501" s="241"/>
      <c r="AG501" s="241"/>
      <c r="AH501" s="241"/>
      <c r="AI501" s="241"/>
      <c r="AJ501" s="241"/>
      <c r="AK501" s="241"/>
      <c r="AL501" s="241"/>
      <c r="AM501" s="241"/>
      <c r="AN501" s="241"/>
      <c r="AO501" s="241"/>
      <c r="AP501" s="241"/>
      <c r="AQ501" s="241"/>
      <c r="AR501" s="241"/>
      <c r="AS501" s="241"/>
      <c r="AT501" s="241"/>
      <c r="AU501" s="241"/>
      <c r="AV501" s="241"/>
      <c r="AW501" s="241"/>
      <c r="AX501" s="241"/>
      <c r="AY501" s="241"/>
      <c r="AZ501" s="241"/>
      <c r="BB501" s="426"/>
      <c r="BZ501" s="241"/>
      <c r="CA501" s="241"/>
      <c r="CB501" s="241"/>
      <c r="CC501" s="241"/>
      <c r="CD501" s="241"/>
      <c r="CE501" s="241"/>
      <c r="CF501" s="241"/>
      <c r="CG501" s="241"/>
      <c r="CH501" s="241"/>
      <c r="CI501" s="241"/>
      <c r="CJ501" s="241"/>
      <c r="CK501" s="241"/>
      <c r="CL501" s="241"/>
      <c r="CM501" s="241"/>
      <c r="CN501" s="241"/>
      <c r="CO501" s="241"/>
      <c r="CP501" s="241"/>
      <c r="CQ501" s="241"/>
      <c r="CR501" s="241"/>
      <c r="CS501" s="241"/>
      <c r="CT501" s="241"/>
      <c r="CU501" s="241"/>
      <c r="CV501" s="241"/>
      <c r="CW501" s="241"/>
      <c r="CX501" s="241"/>
      <c r="CY501" s="241"/>
      <c r="CZ501" s="241"/>
    </row>
    <row r="502" s="240" customFormat="true" ht="25.15" customHeight="true" x14ac:dyDescent="0.2">
      <c r="A502" s="426"/>
      <c r="B502" s="426"/>
      <c r="C502" s="1084" t="s">
        <v>309</v>
      </c>
      <c r="D502" s="1079"/>
      <c r="E502" s="959">
        <v>4.5942368389710324E-2</v>
      </c>
      <c r="F502" s="794"/>
      <c r="G502" s="794"/>
      <c r="H502" s="1079" t="s">
        <v>321</v>
      </c>
      <c r="I502" s="1079"/>
      <c r="J502" s="960">
        <v>-3.6010414858432899E-2</v>
      </c>
      <c r="K502" s="794"/>
      <c r="L502" s="794"/>
      <c r="M502" s="1079" t="s">
        <v>299</v>
      </c>
      <c r="N502" s="1079"/>
      <c r="O502" s="961">
        <v>3.8069290605257405E-2</v>
      </c>
      <c r="P502" s="794"/>
      <c r="Q502" s="794"/>
      <c r="R502" s="241"/>
      <c r="Z502" s="241"/>
      <c r="AA502" s="241"/>
      <c r="AB502" s="241"/>
      <c r="AC502" s="241"/>
      <c r="AD502" s="241"/>
      <c r="AE502" s="241"/>
      <c r="AF502" s="241"/>
      <c r="AG502" s="241"/>
      <c r="AH502" s="241"/>
      <c r="AI502" s="241"/>
      <c r="AJ502" s="241"/>
      <c r="AK502" s="241"/>
      <c r="AL502" s="241"/>
      <c r="AM502" s="241"/>
      <c r="AN502" s="241"/>
      <c r="AO502" s="241"/>
      <c r="AP502" s="241"/>
      <c r="AQ502" s="241"/>
      <c r="AR502" s="241"/>
      <c r="AS502" s="241"/>
      <c r="AT502" s="241"/>
      <c r="AU502" s="241"/>
      <c r="AV502" s="241"/>
      <c r="AW502" s="241"/>
      <c r="AX502" s="241"/>
      <c r="AY502" s="241"/>
      <c r="AZ502" s="241"/>
      <c r="BB502" s="426"/>
      <c r="BZ502" s="241"/>
      <c r="CA502" s="241"/>
      <c r="CB502" s="241"/>
      <c r="CC502" s="241"/>
      <c r="CD502" s="241"/>
      <c r="CE502" s="241"/>
      <c r="CF502" s="241"/>
      <c r="CG502" s="241"/>
      <c r="CH502" s="241"/>
      <c r="CI502" s="241"/>
      <c r="CJ502" s="241"/>
      <c r="CK502" s="241"/>
      <c r="CL502" s="241"/>
      <c r="CM502" s="241"/>
      <c r="CN502" s="241"/>
      <c r="CO502" s="241"/>
      <c r="CP502" s="241"/>
      <c r="CQ502" s="241"/>
      <c r="CR502" s="241"/>
      <c r="CS502" s="241"/>
      <c r="CT502" s="241"/>
      <c r="CU502" s="241"/>
      <c r="CV502" s="241"/>
      <c r="CW502" s="241"/>
      <c r="CX502" s="241"/>
      <c r="CY502" s="241"/>
      <c r="CZ502" s="241"/>
    </row>
    <row r="503" s="240" customFormat="true" ht="25.15" customHeight="true" x14ac:dyDescent="0.2">
      <c r="A503" s="426"/>
      <c r="B503" s="426"/>
      <c r="C503" s="1084" t="s">
        <v>314</v>
      </c>
      <c r="D503" s="1079"/>
      <c r="E503" s="959">
        <v>4.5778879127157654E-2</v>
      </c>
      <c r="F503" s="794"/>
      <c r="G503" s="794"/>
      <c r="H503" s="1079" t="s">
        <v>314</v>
      </c>
      <c r="I503" s="1079"/>
      <c r="J503" s="960">
        <v>3.3409954619268198E-2</v>
      </c>
      <c r="K503" s="794"/>
      <c r="L503" s="794"/>
      <c r="M503" s="1079" t="s">
        <v>318</v>
      </c>
      <c r="N503" s="1079"/>
      <c r="O503" s="961">
        <v>3.7915267727044788E-2</v>
      </c>
      <c r="P503" s="794"/>
      <c r="Q503" s="794"/>
      <c r="R503" s="241"/>
      <c r="Z503" s="241"/>
      <c r="AA503" s="241"/>
      <c r="AB503" s="241"/>
      <c r="AC503" s="241"/>
      <c r="AD503" s="241"/>
      <c r="AE503" s="241"/>
      <c r="AF503" s="241"/>
      <c r="AG503" s="241"/>
      <c r="AH503" s="241"/>
      <c r="AI503" s="241"/>
      <c r="AJ503" s="241"/>
      <c r="AK503" s="241"/>
      <c r="AL503" s="241"/>
      <c r="AM503" s="241"/>
      <c r="AN503" s="241"/>
      <c r="AO503" s="241"/>
      <c r="AP503" s="241"/>
      <c r="AQ503" s="241"/>
      <c r="AR503" s="241"/>
      <c r="AS503" s="241"/>
      <c r="AT503" s="241"/>
      <c r="AU503" s="241"/>
      <c r="AV503" s="241"/>
      <c r="AW503" s="241"/>
      <c r="AX503" s="241"/>
      <c r="AY503" s="241"/>
      <c r="AZ503" s="241"/>
      <c r="BB503" s="426"/>
      <c r="BZ503" s="241"/>
      <c r="CA503" s="241"/>
      <c r="CB503" s="241"/>
      <c r="CC503" s="241"/>
      <c r="CD503" s="241"/>
      <c r="CE503" s="241"/>
      <c r="CF503" s="241"/>
      <c r="CG503" s="241"/>
      <c r="CH503" s="241"/>
      <c r="CI503" s="241"/>
      <c r="CJ503" s="241"/>
      <c r="CK503" s="241"/>
      <c r="CL503" s="241"/>
      <c r="CM503" s="241"/>
      <c r="CN503" s="241"/>
      <c r="CO503" s="241"/>
      <c r="CP503" s="241"/>
      <c r="CQ503" s="241"/>
      <c r="CR503" s="241"/>
      <c r="CS503" s="241"/>
      <c r="CT503" s="241"/>
      <c r="CU503" s="241"/>
      <c r="CV503" s="241"/>
      <c r="CW503" s="241"/>
      <c r="CX503" s="241"/>
      <c r="CY503" s="241"/>
      <c r="CZ503" s="241"/>
    </row>
    <row r="504" s="240" customFormat="true" ht="25.15" customHeight="true" x14ac:dyDescent="0.2">
      <c r="A504" s="426"/>
      <c r="B504" s="426"/>
      <c r="C504" s="1084" t="s">
        <v>310</v>
      </c>
      <c r="D504" s="1079"/>
      <c r="E504" s="959">
        <v>-4.1922555776080637E-2</v>
      </c>
      <c r="F504" s="794"/>
      <c r="G504" s="794"/>
      <c r="H504" s="1079" t="s">
        <v>316</v>
      </c>
      <c r="I504" s="1079"/>
      <c r="J504" s="960">
        <v>-3.3319327971709299E-2</v>
      </c>
      <c r="K504" s="794"/>
      <c r="L504" s="794"/>
      <c r="M504" s="1079" t="s">
        <v>322</v>
      </c>
      <c r="N504" s="1079"/>
      <c r="O504" s="961">
        <v>-3.381731258313489E-2</v>
      </c>
      <c r="P504" s="794"/>
      <c r="Q504" s="794"/>
      <c r="R504" s="241"/>
      <c r="Z504" s="241"/>
      <c r="AA504" s="241"/>
      <c r="AB504" s="241"/>
      <c r="AC504" s="241"/>
      <c r="AD504" s="241"/>
      <c r="AE504" s="241"/>
      <c r="AF504" s="241"/>
      <c r="AG504" s="241"/>
      <c r="AH504" s="241"/>
      <c r="AI504" s="241"/>
      <c r="AJ504" s="241"/>
      <c r="AK504" s="241"/>
      <c r="AL504" s="241"/>
      <c r="AM504" s="241"/>
      <c r="AN504" s="241"/>
      <c r="AO504" s="241"/>
      <c r="AP504" s="241"/>
      <c r="AQ504" s="241"/>
      <c r="AR504" s="241"/>
      <c r="AS504" s="241"/>
      <c r="AT504" s="241"/>
      <c r="AU504" s="241"/>
      <c r="AV504" s="241"/>
      <c r="AW504" s="241"/>
      <c r="AX504" s="241"/>
      <c r="AY504" s="241"/>
      <c r="AZ504" s="241"/>
      <c r="BB504" s="426"/>
      <c r="BZ504" s="241"/>
      <c r="CA504" s="241"/>
      <c r="CB504" s="241"/>
      <c r="CC504" s="241"/>
      <c r="CD504" s="241"/>
      <c r="CE504" s="241"/>
      <c r="CF504" s="241"/>
      <c r="CG504" s="241"/>
      <c r="CH504" s="241"/>
      <c r="CI504" s="241"/>
      <c r="CJ504" s="241"/>
      <c r="CK504" s="241"/>
      <c r="CL504" s="241"/>
      <c r="CM504" s="241"/>
      <c r="CN504" s="241"/>
      <c r="CO504" s="241"/>
      <c r="CP504" s="241"/>
      <c r="CQ504" s="241"/>
      <c r="CR504" s="241"/>
      <c r="CS504" s="241"/>
      <c r="CT504" s="241"/>
      <c r="CU504" s="241"/>
      <c r="CV504" s="241"/>
      <c r="CW504" s="241"/>
      <c r="CX504" s="241"/>
      <c r="CY504" s="241"/>
      <c r="CZ504" s="241"/>
    </row>
    <row r="505" s="240" customFormat="true" ht="25.15" customHeight="true" x14ac:dyDescent="0.2">
      <c r="A505" s="426"/>
      <c r="B505" s="426"/>
      <c r="C505" s="1084" t="s">
        <v>305</v>
      </c>
      <c r="D505" s="1079"/>
      <c r="E505" s="959">
        <v>3.9450824510826994E-2</v>
      </c>
      <c r="F505" s="794"/>
      <c r="G505" s="794"/>
      <c r="H505" s="1079" t="s">
        <v>318</v>
      </c>
      <c r="I505" s="1079"/>
      <c r="J505" s="960">
        <v>3.0712459871755769E-2</v>
      </c>
      <c r="K505" s="794"/>
      <c r="L505" s="794"/>
      <c r="M505" s="1079" t="s">
        <v>227</v>
      </c>
      <c r="N505" s="1079"/>
      <c r="O505" s="961">
        <v>3.2886452965165465E-2</v>
      </c>
      <c r="P505" s="794"/>
      <c r="Q505" s="794"/>
      <c r="R505" s="241"/>
      <c r="Z505" s="241"/>
      <c r="AA505" s="241"/>
      <c r="AB505" s="241"/>
      <c r="AC505" s="241"/>
      <c r="AD505" s="241"/>
      <c r="AE505" s="241"/>
      <c r="AF505" s="241"/>
      <c r="AG505" s="241"/>
      <c r="AH505" s="241"/>
      <c r="AI505" s="241"/>
      <c r="AJ505" s="241"/>
      <c r="AK505" s="241"/>
      <c r="AL505" s="241"/>
      <c r="AM505" s="241"/>
      <c r="AN505" s="241"/>
      <c r="AO505" s="241"/>
      <c r="AP505" s="241"/>
      <c r="AQ505" s="241"/>
      <c r="AR505" s="241"/>
      <c r="AS505" s="241"/>
      <c r="AT505" s="241"/>
      <c r="AU505" s="241"/>
      <c r="AV505" s="241"/>
      <c r="AW505" s="241"/>
      <c r="AX505" s="241"/>
      <c r="AY505" s="241"/>
      <c r="AZ505" s="241"/>
      <c r="BB505" s="426"/>
      <c r="BZ505" s="241"/>
      <c r="CA505" s="241"/>
      <c r="CB505" s="241"/>
      <c r="CC505" s="241"/>
      <c r="CD505" s="241"/>
      <c r="CE505" s="241"/>
      <c r="CF505" s="241"/>
      <c r="CG505" s="241"/>
      <c r="CH505" s="241"/>
      <c r="CI505" s="241"/>
      <c r="CJ505" s="241"/>
      <c r="CK505" s="241"/>
      <c r="CL505" s="241"/>
      <c r="CM505" s="241"/>
      <c r="CN505" s="241"/>
      <c r="CO505" s="241"/>
      <c r="CP505" s="241"/>
      <c r="CQ505" s="241"/>
      <c r="CR505" s="241"/>
      <c r="CS505" s="241"/>
      <c r="CT505" s="241"/>
      <c r="CU505" s="241"/>
      <c r="CV505" s="241"/>
      <c r="CW505" s="241"/>
      <c r="CX505" s="241"/>
      <c r="CY505" s="241"/>
      <c r="CZ505" s="241"/>
    </row>
    <row r="506" s="240" customFormat="true" ht="25.15" customHeight="true" x14ac:dyDescent="0.2">
      <c r="A506" s="426"/>
      <c r="B506" s="426"/>
      <c r="C506" s="1084" t="s">
        <v>323</v>
      </c>
      <c r="D506" s="1079"/>
      <c r="E506" s="959">
        <v>3.7641009915829901E-2</v>
      </c>
      <c r="F506" s="794"/>
      <c r="G506" s="794"/>
      <c r="H506" s="1079" t="s">
        <v>322</v>
      </c>
      <c r="I506" s="1079"/>
      <c r="J506" s="960">
        <v>2.983330986242172E-2</v>
      </c>
      <c r="K506" s="794"/>
      <c r="L506" s="794"/>
      <c r="M506" s="1079" t="s">
        <v>321</v>
      </c>
      <c r="N506" s="1079"/>
      <c r="O506" s="961">
        <v>-3.1753584720465453E-2</v>
      </c>
      <c r="P506" s="794"/>
      <c r="Q506" s="794"/>
      <c r="R506" s="241"/>
      <c r="Z506" s="241"/>
      <c r="AA506" s="241"/>
      <c r="AB506" s="241"/>
      <c r="AC506" s="241"/>
      <c r="AD506" s="241"/>
      <c r="AE506" s="241"/>
      <c r="AF506" s="241"/>
      <c r="AG506" s="241"/>
      <c r="AH506" s="241"/>
      <c r="AI506" s="241"/>
      <c r="AJ506" s="241"/>
      <c r="AK506" s="241"/>
      <c r="AL506" s="241"/>
      <c r="AM506" s="241"/>
      <c r="AN506" s="241"/>
      <c r="AO506" s="241"/>
      <c r="AP506" s="241"/>
      <c r="AQ506" s="241"/>
      <c r="AR506" s="241"/>
      <c r="AS506" s="241"/>
      <c r="AT506" s="241"/>
      <c r="AU506" s="241"/>
      <c r="AV506" s="241"/>
      <c r="AW506" s="241"/>
      <c r="AX506" s="241"/>
      <c r="AY506" s="241"/>
      <c r="AZ506" s="241"/>
      <c r="BB506" s="426"/>
      <c r="BZ506" s="241"/>
      <c r="CA506" s="241"/>
      <c r="CB506" s="241"/>
      <c r="CC506" s="241"/>
      <c r="CD506" s="241"/>
      <c r="CE506" s="241"/>
      <c r="CF506" s="241"/>
      <c r="CG506" s="241"/>
      <c r="CH506" s="241"/>
      <c r="CI506" s="241"/>
      <c r="CJ506" s="241"/>
      <c r="CK506" s="241"/>
      <c r="CL506" s="241"/>
      <c r="CM506" s="241"/>
      <c r="CN506" s="241"/>
      <c r="CO506" s="241"/>
      <c r="CP506" s="241"/>
      <c r="CQ506" s="241"/>
      <c r="CR506" s="241"/>
      <c r="CS506" s="241"/>
      <c r="CT506" s="241"/>
      <c r="CU506" s="241"/>
      <c r="CV506" s="241"/>
      <c r="CW506" s="241"/>
      <c r="CX506" s="241"/>
      <c r="CY506" s="241"/>
      <c r="CZ506" s="241"/>
    </row>
    <row r="507" s="240" customFormat="true" ht="25.15" customHeight="true" x14ac:dyDescent="0.2">
      <c r="A507" s="426"/>
      <c r="B507" s="426"/>
      <c r="C507" s="1084" t="s">
        <v>311</v>
      </c>
      <c r="D507" s="1079"/>
      <c r="E507" s="959">
        <v>3.2640110615091589E-2</v>
      </c>
      <c r="F507" s="794"/>
      <c r="G507" s="794"/>
      <c r="H507" s="1079" t="s">
        <v>323</v>
      </c>
      <c r="I507" s="1079"/>
      <c r="J507" s="960">
        <v>2.6748725595170473E-2</v>
      </c>
      <c r="K507" s="794"/>
      <c r="L507" s="794"/>
      <c r="M507" s="1079" t="s">
        <v>323</v>
      </c>
      <c r="N507" s="1079"/>
      <c r="O507" s="961">
        <v>3.1747837245655858E-2</v>
      </c>
      <c r="P507" s="794"/>
      <c r="Q507" s="794"/>
      <c r="R507" s="241"/>
      <c r="Z507" s="241"/>
      <c r="AA507" s="241"/>
      <c r="AB507" s="241"/>
      <c r="AC507" s="241"/>
      <c r="AD507" s="241"/>
      <c r="AE507" s="241"/>
      <c r="AF507" s="241"/>
      <c r="AG507" s="241"/>
      <c r="AH507" s="241"/>
      <c r="AI507" s="241"/>
      <c r="AJ507" s="241"/>
      <c r="AK507" s="241"/>
      <c r="AL507" s="241"/>
      <c r="AM507" s="241"/>
      <c r="AN507" s="241"/>
      <c r="AO507" s="241"/>
      <c r="AP507" s="241"/>
      <c r="AQ507" s="241"/>
      <c r="AR507" s="241"/>
      <c r="AS507" s="241"/>
      <c r="AT507" s="241"/>
      <c r="AU507" s="241"/>
      <c r="AV507" s="241"/>
      <c r="AW507" s="241"/>
      <c r="AX507" s="241"/>
      <c r="AY507" s="241"/>
      <c r="AZ507" s="241"/>
      <c r="BB507" s="426"/>
      <c r="BZ507" s="241"/>
      <c r="CA507" s="241"/>
      <c r="CB507" s="241"/>
      <c r="CC507" s="241"/>
      <c r="CD507" s="241"/>
      <c r="CE507" s="241"/>
      <c r="CF507" s="241"/>
      <c r="CG507" s="241"/>
      <c r="CH507" s="241"/>
      <c r="CI507" s="241"/>
      <c r="CJ507" s="241"/>
      <c r="CK507" s="241"/>
      <c r="CL507" s="241"/>
      <c r="CM507" s="241"/>
      <c r="CN507" s="241"/>
      <c r="CO507" s="241"/>
      <c r="CP507" s="241"/>
      <c r="CQ507" s="241"/>
      <c r="CR507" s="241"/>
      <c r="CS507" s="241"/>
      <c r="CT507" s="241"/>
      <c r="CU507" s="241"/>
      <c r="CV507" s="241"/>
      <c r="CW507" s="241"/>
      <c r="CX507" s="241"/>
      <c r="CY507" s="241"/>
      <c r="CZ507" s="241"/>
    </row>
    <row r="508" s="240" customFormat="true" ht="25.15" customHeight="true" x14ac:dyDescent="0.2">
      <c r="A508" s="426"/>
      <c r="B508" s="426"/>
      <c r="C508" s="1084" t="s">
        <v>321</v>
      </c>
      <c r="D508" s="1079"/>
      <c r="E508" s="959">
        <v>-3.2626991689435801E-2</v>
      </c>
      <c r="F508" s="794"/>
      <c r="G508" s="794"/>
      <c r="H508" s="1079" t="s">
        <v>324</v>
      </c>
      <c r="I508" s="1079"/>
      <c r="J508" s="960">
        <v>2.5352652825853049E-2</v>
      </c>
      <c r="K508" s="794"/>
      <c r="L508" s="794"/>
      <c r="M508" s="1079" t="s">
        <v>313</v>
      </c>
      <c r="N508" s="1079"/>
      <c r="O508" s="961">
        <v>-3.165743480512162E-2</v>
      </c>
      <c r="P508" s="794"/>
      <c r="Q508" s="794"/>
      <c r="R508" s="241"/>
      <c r="Z508" s="241"/>
      <c r="AA508" s="241"/>
      <c r="AB508" s="241"/>
      <c r="AC508" s="241"/>
      <c r="AD508" s="241"/>
      <c r="AE508" s="241"/>
      <c r="AF508" s="241"/>
      <c r="AG508" s="241"/>
      <c r="AH508" s="241"/>
      <c r="AI508" s="241"/>
      <c r="AJ508" s="241"/>
      <c r="AK508" s="241"/>
      <c r="AL508" s="241"/>
      <c r="AM508" s="241"/>
      <c r="AN508" s="241"/>
      <c r="AO508" s="241"/>
      <c r="AP508" s="241"/>
      <c r="AQ508" s="241"/>
      <c r="AR508" s="241"/>
      <c r="AS508" s="241"/>
      <c r="AT508" s="241"/>
      <c r="AU508" s="241"/>
      <c r="AV508" s="241"/>
      <c r="AW508" s="241"/>
      <c r="AX508" s="241"/>
      <c r="AY508" s="241"/>
      <c r="AZ508" s="241"/>
      <c r="BB508" s="426"/>
      <c r="BZ508" s="241"/>
      <c r="CA508" s="241"/>
      <c r="CB508" s="241"/>
      <c r="CC508" s="241"/>
      <c r="CD508" s="241"/>
      <c r="CE508" s="241"/>
      <c r="CF508" s="241"/>
      <c r="CG508" s="241"/>
      <c r="CH508" s="241"/>
      <c r="CI508" s="241"/>
      <c r="CJ508" s="241"/>
      <c r="CK508" s="241"/>
      <c r="CL508" s="241"/>
      <c r="CM508" s="241"/>
      <c r="CN508" s="241"/>
      <c r="CO508" s="241"/>
      <c r="CP508" s="241"/>
      <c r="CQ508" s="241"/>
      <c r="CR508" s="241"/>
      <c r="CS508" s="241"/>
      <c r="CT508" s="241"/>
      <c r="CU508" s="241"/>
      <c r="CV508" s="241"/>
      <c r="CW508" s="241"/>
      <c r="CX508" s="241"/>
      <c r="CY508" s="241"/>
      <c r="CZ508" s="241"/>
    </row>
    <row r="509" s="240" customFormat="true" ht="25.15" customHeight="true" x14ac:dyDescent="0.2">
      <c r="A509" s="426"/>
      <c r="B509" s="426"/>
      <c r="C509" s="1083" t="s">
        <v>317</v>
      </c>
      <c r="D509" s="1079"/>
      <c r="E509" s="959">
        <v>3.0257945778255961E-2</v>
      </c>
      <c r="F509" s="794"/>
      <c r="G509" s="794"/>
      <c r="H509" s="1079" t="s">
        <v>276</v>
      </c>
      <c r="I509" s="1079"/>
      <c r="J509" s="960">
        <v>-2.3727298337897332E-2</v>
      </c>
      <c r="K509" s="794"/>
      <c r="L509" s="794"/>
      <c r="M509" s="1079" t="s">
        <v>304</v>
      </c>
      <c r="N509" s="1079"/>
      <c r="O509" s="961">
        <v>3.0861413327882451E-2</v>
      </c>
      <c r="P509" s="794"/>
      <c r="Q509" s="794"/>
      <c r="R509" s="241"/>
      <c r="Z509" s="241"/>
      <c r="AA509" s="241"/>
      <c r="AB509" s="241"/>
      <c r="AC509" s="241"/>
      <c r="AD509" s="241"/>
      <c r="AE509" s="241"/>
      <c r="AF509" s="241"/>
      <c r="AG509" s="241"/>
      <c r="AH509" s="241"/>
      <c r="AI509" s="241"/>
      <c r="AJ509" s="241"/>
      <c r="AK509" s="241"/>
      <c r="AL509" s="241"/>
      <c r="AM509" s="241"/>
      <c r="AN509" s="241"/>
      <c r="AO509" s="241"/>
      <c r="AP509" s="241"/>
      <c r="AQ509" s="241"/>
      <c r="AR509" s="241"/>
      <c r="AS509" s="241"/>
      <c r="AT509" s="241"/>
      <c r="AU509" s="241"/>
      <c r="AV509" s="241"/>
      <c r="AW509" s="241"/>
      <c r="AX509" s="241"/>
      <c r="AY509" s="241"/>
      <c r="AZ509" s="241"/>
      <c r="BB509" s="426"/>
      <c r="BZ509" s="241"/>
      <c r="CA509" s="241"/>
      <c r="CB509" s="241"/>
      <c r="CC509" s="241"/>
      <c r="CD509" s="241"/>
      <c r="CE509" s="241"/>
      <c r="CF509" s="241"/>
      <c r="CG509" s="241"/>
      <c r="CH509" s="241"/>
      <c r="CI509" s="241"/>
      <c r="CJ509" s="241"/>
      <c r="CK509" s="241"/>
      <c r="CL509" s="241"/>
      <c r="CM509" s="241"/>
      <c r="CN509" s="241"/>
      <c r="CO509" s="241"/>
      <c r="CP509" s="241"/>
      <c r="CQ509" s="241"/>
      <c r="CR509" s="241"/>
      <c r="CS509" s="241"/>
      <c r="CT509" s="241"/>
      <c r="CU509" s="241"/>
      <c r="CV509" s="241"/>
      <c r="CW509" s="241"/>
      <c r="CX509" s="241"/>
      <c r="CY509" s="241"/>
      <c r="CZ509" s="241"/>
    </row>
    <row r="510" s="240" customFormat="true" ht="25.15" customHeight="true" x14ac:dyDescent="0.2">
      <c r="A510" s="426"/>
      <c r="B510" s="426"/>
      <c r="C510" s="1078" t="s">
        <v>227</v>
      </c>
      <c r="D510" s="1079"/>
      <c r="E510" s="959">
        <v>2.9591700111059268E-2</v>
      </c>
      <c r="F510" s="794"/>
      <c r="G510" s="794"/>
      <c r="H510" s="1079" t="s">
        <v>325</v>
      </c>
      <c r="I510" s="1079"/>
      <c r="J510" s="960">
        <v>-2.1454307952494308E-2</v>
      </c>
      <c r="K510" s="794"/>
      <c r="L510" s="794"/>
      <c r="M510" s="1079" t="s">
        <v>285</v>
      </c>
      <c r="N510" s="1079"/>
      <c r="O510" s="961">
        <v>-3.0434888590481612E-2</v>
      </c>
      <c r="P510" s="794"/>
      <c r="Q510" s="794"/>
      <c r="R510" s="241"/>
      <c r="Z510" s="241"/>
      <c r="AA510" s="241"/>
      <c r="AB510" s="241"/>
      <c r="AC510" s="241"/>
      <c r="AD510" s="241"/>
      <c r="AE510" s="241"/>
      <c r="AF510" s="241"/>
      <c r="AG510" s="241"/>
      <c r="AH510" s="241"/>
      <c r="AI510" s="241"/>
      <c r="AJ510" s="241"/>
      <c r="AK510" s="241"/>
      <c r="AL510" s="241"/>
      <c r="AM510" s="241"/>
      <c r="AN510" s="241"/>
      <c r="AO510" s="241"/>
      <c r="AP510" s="241"/>
      <c r="AQ510" s="241"/>
      <c r="AR510" s="241"/>
      <c r="AS510" s="241"/>
      <c r="AT510" s="241"/>
      <c r="AU510" s="241"/>
      <c r="AV510" s="241"/>
      <c r="AW510" s="241"/>
      <c r="AX510" s="241"/>
      <c r="AY510" s="241"/>
      <c r="AZ510" s="241"/>
      <c r="BB510" s="426"/>
      <c r="BZ510" s="241"/>
      <c r="CA510" s="241"/>
      <c r="CB510" s="241"/>
      <c r="CC510" s="241"/>
      <c r="CD510" s="241"/>
      <c r="CE510" s="241"/>
      <c r="CF510" s="241"/>
      <c r="CG510" s="241"/>
      <c r="CH510" s="241"/>
      <c r="CI510" s="241"/>
      <c r="CJ510" s="241"/>
      <c r="CK510" s="241"/>
      <c r="CL510" s="241"/>
      <c r="CM510" s="241"/>
      <c r="CN510" s="241"/>
      <c r="CO510" s="241"/>
      <c r="CP510" s="241"/>
      <c r="CQ510" s="241"/>
      <c r="CR510" s="241"/>
      <c r="CS510" s="241"/>
      <c r="CT510" s="241"/>
      <c r="CU510" s="241"/>
      <c r="CV510" s="241"/>
      <c r="CW510" s="241"/>
      <c r="CX510" s="241"/>
      <c r="CY510" s="241"/>
      <c r="CZ510" s="241"/>
    </row>
    <row r="511" s="240" customFormat="true" ht="25.15" customHeight="true" x14ac:dyDescent="0.2">
      <c r="A511" s="426"/>
      <c r="B511" s="426"/>
      <c r="C511" s="1078" t="s">
        <v>308</v>
      </c>
      <c r="D511" s="1079"/>
      <c r="E511" s="959">
        <v>2.8389517288498568E-2</v>
      </c>
      <c r="F511" s="794"/>
      <c r="G511" s="794"/>
      <c r="H511" s="1079" t="s">
        <v>310</v>
      </c>
      <c r="I511" s="1079"/>
      <c r="J511" s="960">
        <v>-2.0546118071449786E-2</v>
      </c>
      <c r="K511" s="794"/>
      <c r="L511" s="794"/>
      <c r="M511" s="1079" t="s">
        <v>324</v>
      </c>
      <c r="N511" s="1079"/>
      <c r="O511" s="961">
        <v>-2.7505394565400746E-2</v>
      </c>
      <c r="P511" s="794"/>
      <c r="Q511" s="794"/>
      <c r="R511" s="241"/>
      <c r="Z511" s="241"/>
      <c r="AA511" s="241"/>
      <c r="AB511" s="241"/>
      <c r="AC511" s="241"/>
      <c r="AD511" s="241"/>
      <c r="AE511" s="241"/>
      <c r="AF511" s="241"/>
      <c r="AG511" s="241"/>
      <c r="AH511" s="241"/>
      <c r="AI511" s="241"/>
      <c r="AJ511" s="241"/>
      <c r="AK511" s="241"/>
      <c r="AL511" s="241"/>
      <c r="AM511" s="241"/>
      <c r="AN511" s="241"/>
      <c r="AO511" s="241"/>
      <c r="AP511" s="241"/>
      <c r="AQ511" s="241"/>
      <c r="AR511" s="241"/>
      <c r="AS511" s="241"/>
      <c r="AT511" s="241"/>
      <c r="AU511" s="241"/>
      <c r="AV511" s="241"/>
      <c r="AW511" s="241"/>
      <c r="AX511" s="241"/>
      <c r="AY511" s="241"/>
      <c r="AZ511" s="241"/>
      <c r="BB511" s="426"/>
      <c r="BZ511" s="241"/>
      <c r="CA511" s="241"/>
      <c r="CB511" s="241"/>
      <c r="CC511" s="241"/>
      <c r="CD511" s="241"/>
      <c r="CE511" s="241"/>
      <c r="CF511" s="241"/>
      <c r="CG511" s="241"/>
      <c r="CH511" s="241"/>
      <c r="CI511" s="241"/>
      <c r="CJ511" s="241"/>
      <c r="CK511" s="241"/>
      <c r="CL511" s="241"/>
      <c r="CM511" s="241"/>
      <c r="CN511" s="241"/>
      <c r="CO511" s="241"/>
      <c r="CP511" s="241"/>
      <c r="CQ511" s="241"/>
      <c r="CR511" s="241"/>
      <c r="CS511" s="241"/>
      <c r="CT511" s="241"/>
      <c r="CU511" s="241"/>
      <c r="CV511" s="241"/>
      <c r="CW511" s="241"/>
      <c r="CX511" s="241"/>
      <c r="CY511" s="241"/>
      <c r="CZ511" s="241"/>
    </row>
    <row r="512" s="240" customFormat="true" ht="25.15" customHeight="true" x14ac:dyDescent="0.2">
      <c r="A512" s="426"/>
      <c r="B512" s="426"/>
      <c r="C512" s="1078" t="s">
        <v>320</v>
      </c>
      <c r="D512" s="1079"/>
      <c r="E512" s="959">
        <v>2.7675860331843393E-2</v>
      </c>
      <c r="F512" s="794"/>
      <c r="G512" s="794"/>
      <c r="H512" s="1079" t="s">
        <v>326</v>
      </c>
      <c r="I512" s="1079"/>
      <c r="J512" s="960">
        <v>1.9554667494921425E-2</v>
      </c>
      <c r="K512" s="794"/>
      <c r="L512" s="794"/>
      <c r="M512" s="1079" t="s">
        <v>327</v>
      </c>
      <c r="N512" s="1079"/>
      <c r="O512" s="961">
        <v>-2.5963678254009595E-2</v>
      </c>
      <c r="P512" s="794"/>
      <c r="Q512" s="794"/>
      <c r="R512" s="241"/>
      <c r="Z512" s="241"/>
      <c r="AA512" s="241"/>
      <c r="AB512" s="241"/>
      <c r="AC512" s="241"/>
      <c r="AD512" s="241"/>
      <c r="AE512" s="241"/>
      <c r="AF512" s="241"/>
      <c r="AG512" s="241"/>
      <c r="AH512" s="241"/>
      <c r="AI512" s="241"/>
      <c r="AJ512" s="241"/>
      <c r="AK512" s="241"/>
      <c r="AL512" s="241"/>
      <c r="AM512" s="241"/>
      <c r="AN512" s="241"/>
      <c r="AO512" s="241"/>
      <c r="AP512" s="241"/>
      <c r="AQ512" s="241"/>
      <c r="AR512" s="241"/>
      <c r="AS512" s="241"/>
      <c r="AT512" s="241"/>
      <c r="AU512" s="241"/>
      <c r="AV512" s="241"/>
      <c r="AW512" s="241"/>
      <c r="AX512" s="241"/>
      <c r="AY512" s="241"/>
      <c r="AZ512" s="241"/>
      <c r="BB512" s="426"/>
      <c r="BZ512" s="241"/>
      <c r="CA512" s="241"/>
      <c r="CB512" s="241"/>
      <c r="CC512" s="241"/>
      <c r="CD512" s="241"/>
      <c r="CE512" s="241"/>
      <c r="CF512" s="241"/>
      <c r="CG512" s="241"/>
      <c r="CH512" s="241"/>
      <c r="CI512" s="241"/>
      <c r="CJ512" s="241"/>
      <c r="CK512" s="241"/>
      <c r="CL512" s="241"/>
      <c r="CM512" s="241"/>
      <c r="CN512" s="241"/>
      <c r="CO512" s="241"/>
      <c r="CP512" s="241"/>
      <c r="CQ512" s="241"/>
      <c r="CR512" s="241"/>
      <c r="CS512" s="241"/>
      <c r="CT512" s="241"/>
      <c r="CU512" s="241"/>
      <c r="CV512" s="241"/>
      <c r="CW512" s="241"/>
      <c r="CX512" s="241"/>
      <c r="CY512" s="241"/>
      <c r="CZ512" s="241"/>
    </row>
    <row r="513" s="240" customFormat="true" ht="25.15" customHeight="true" x14ac:dyDescent="0.2">
      <c r="A513" s="426"/>
      <c r="B513" s="426"/>
      <c r="C513" s="1082" t="s">
        <v>326</v>
      </c>
      <c r="D513" s="1079"/>
      <c r="E513" s="959">
        <v>2.3997765686504382E-2</v>
      </c>
      <c r="F513" s="794"/>
      <c r="G513" s="794"/>
      <c r="H513" s="1079" t="s">
        <v>328</v>
      </c>
      <c r="I513" s="1079"/>
      <c r="J513" s="960">
        <v>1.4057774269229995E-2</v>
      </c>
      <c r="K513" s="794"/>
      <c r="L513" s="794"/>
      <c r="M513" s="1079" t="s">
        <v>329</v>
      </c>
      <c r="N513" s="1079"/>
      <c r="O513" s="961">
        <v>-1.4835367049182395E-2</v>
      </c>
      <c r="P513" s="794"/>
      <c r="Q513" s="794"/>
      <c r="R513" s="241"/>
      <c r="Z513" s="241"/>
      <c r="AA513" s="241"/>
      <c r="AB513" s="241"/>
      <c r="AC513" s="241"/>
      <c r="AD513" s="241"/>
      <c r="AE513" s="241"/>
      <c r="AF513" s="241"/>
      <c r="AG513" s="241"/>
      <c r="AH513" s="241"/>
      <c r="AI513" s="241"/>
      <c r="AJ513" s="241"/>
      <c r="AK513" s="241"/>
      <c r="AL513" s="241"/>
      <c r="AM513" s="241"/>
      <c r="AN513" s="241"/>
      <c r="AO513" s="241"/>
      <c r="AP513" s="241"/>
      <c r="AQ513" s="241"/>
      <c r="AR513" s="241"/>
      <c r="AS513" s="241"/>
      <c r="AT513" s="241"/>
      <c r="AU513" s="241"/>
      <c r="AV513" s="241"/>
      <c r="AW513" s="241"/>
      <c r="AX513" s="241"/>
      <c r="AY513" s="241"/>
      <c r="AZ513" s="241"/>
      <c r="BB513" s="426"/>
      <c r="BZ513" s="241"/>
      <c r="CA513" s="241"/>
      <c r="CB513" s="241"/>
      <c r="CC513" s="241"/>
      <c r="CD513" s="241"/>
      <c r="CE513" s="241"/>
      <c r="CF513" s="241"/>
      <c r="CG513" s="241"/>
      <c r="CH513" s="241"/>
      <c r="CI513" s="241"/>
      <c r="CJ513" s="241"/>
      <c r="CK513" s="241"/>
      <c r="CL513" s="241"/>
      <c r="CM513" s="241"/>
      <c r="CN513" s="241"/>
      <c r="CO513" s="241"/>
      <c r="CP513" s="241"/>
      <c r="CQ513" s="241"/>
      <c r="CR513" s="241"/>
      <c r="CS513" s="241"/>
      <c r="CT513" s="241"/>
      <c r="CU513" s="241"/>
      <c r="CV513" s="241"/>
      <c r="CW513" s="241"/>
      <c r="CX513" s="241"/>
      <c r="CY513" s="241"/>
      <c r="CZ513" s="241"/>
    </row>
    <row r="514" s="240" customFormat="true" ht="25.15" customHeight="true" x14ac:dyDescent="0.2">
      <c r="A514" s="426"/>
      <c r="B514" s="426"/>
      <c r="C514" s="1086" t="s">
        <v>313</v>
      </c>
      <c r="D514" s="1079"/>
      <c r="E514" s="959">
        <v>2.182480542296595E-2</v>
      </c>
      <c r="F514" s="794"/>
      <c r="G514" s="794"/>
      <c r="H514" s="1079" t="s">
        <v>311</v>
      </c>
      <c r="I514" s="1079"/>
      <c r="J514" s="960">
        <v>1.2736341101149597E-2</v>
      </c>
      <c r="K514" s="794"/>
      <c r="L514" s="794"/>
      <c r="M514" s="1079" t="s">
        <v>306</v>
      </c>
      <c r="N514" s="1079"/>
      <c r="O514" s="961">
        <v>-1.042662841412482E-2</v>
      </c>
      <c r="P514" s="794"/>
      <c r="Q514" s="794"/>
      <c r="R514" s="241"/>
      <c r="Z514" s="241"/>
      <c r="AA514" s="241"/>
      <c r="AB514" s="241"/>
      <c r="AC514" s="241"/>
      <c r="AD514" s="241"/>
      <c r="AE514" s="241"/>
      <c r="AF514" s="241"/>
      <c r="AG514" s="241"/>
      <c r="AH514" s="241"/>
      <c r="AI514" s="241"/>
      <c r="AJ514" s="241"/>
      <c r="AK514" s="241"/>
      <c r="AL514" s="241"/>
      <c r="AM514" s="241"/>
      <c r="AN514" s="241"/>
      <c r="AO514" s="241"/>
      <c r="AP514" s="241"/>
      <c r="AQ514" s="241"/>
      <c r="AR514" s="241"/>
      <c r="AS514" s="241"/>
      <c r="AT514" s="241"/>
      <c r="AU514" s="241"/>
      <c r="AV514" s="241"/>
      <c r="AW514" s="241"/>
      <c r="AX514" s="241"/>
      <c r="AY514" s="241"/>
      <c r="AZ514" s="241"/>
      <c r="BB514" s="426"/>
      <c r="BZ514" s="241"/>
      <c r="CA514" s="241"/>
      <c r="CB514" s="241"/>
      <c r="CC514" s="241"/>
      <c r="CD514" s="241"/>
      <c r="CE514" s="241"/>
      <c r="CF514" s="241"/>
      <c r="CG514" s="241"/>
      <c r="CH514" s="241"/>
      <c r="CI514" s="241"/>
      <c r="CJ514" s="241"/>
      <c r="CK514" s="241"/>
      <c r="CL514" s="241"/>
      <c r="CM514" s="241"/>
      <c r="CN514" s="241"/>
      <c r="CO514" s="241"/>
      <c r="CP514" s="241"/>
      <c r="CQ514" s="241"/>
      <c r="CR514" s="241"/>
      <c r="CS514" s="241"/>
      <c r="CT514" s="241"/>
      <c r="CU514" s="241"/>
      <c r="CV514" s="241"/>
      <c r="CW514" s="241"/>
      <c r="CX514" s="241"/>
      <c r="CY514" s="241"/>
      <c r="CZ514" s="241"/>
    </row>
    <row r="515" s="240" customFormat="true" ht="25.15" customHeight="true" x14ac:dyDescent="0.2">
      <c r="A515" s="426"/>
      <c r="B515" s="426"/>
      <c r="C515" s="1085" t="s">
        <v>325</v>
      </c>
      <c r="D515" s="1079"/>
      <c r="E515" s="959">
        <v>-2.0659244442482461E-2</v>
      </c>
      <c r="F515" s="794"/>
      <c r="G515" s="794"/>
      <c r="H515" s="1079" t="s">
        <v>308</v>
      </c>
      <c r="I515" s="1079"/>
      <c r="J515" s="960">
        <v>1.2549447575228249E-2</v>
      </c>
      <c r="K515" s="794"/>
      <c r="L515" s="794"/>
      <c r="M515" s="1079" t="s">
        <v>325</v>
      </c>
      <c r="N515" s="1079"/>
      <c r="O515" s="961">
        <v>-1.0161316538123829E-2</v>
      </c>
      <c r="P515" s="794"/>
      <c r="Q515" s="794"/>
      <c r="R515" s="241"/>
      <c r="Z515" s="241"/>
      <c r="AA515" s="241"/>
      <c r="AB515" s="241"/>
      <c r="AC515" s="241"/>
      <c r="AD515" s="241"/>
      <c r="AE515" s="241"/>
      <c r="AF515" s="241"/>
      <c r="AG515" s="241"/>
      <c r="AH515" s="241"/>
      <c r="AI515" s="241"/>
      <c r="AJ515" s="241"/>
      <c r="AK515" s="241"/>
      <c r="AL515" s="241"/>
      <c r="AM515" s="241"/>
      <c r="AN515" s="241"/>
      <c r="AO515" s="241"/>
      <c r="AP515" s="241"/>
      <c r="AQ515" s="241"/>
      <c r="AR515" s="241"/>
      <c r="AS515" s="241"/>
      <c r="AT515" s="241"/>
      <c r="AU515" s="241"/>
      <c r="AV515" s="241"/>
      <c r="AW515" s="241"/>
      <c r="AX515" s="241"/>
      <c r="AY515" s="241"/>
      <c r="AZ515" s="241"/>
      <c r="BB515" s="426"/>
      <c r="BZ515" s="241"/>
      <c r="CA515" s="241"/>
      <c r="CB515" s="241"/>
      <c r="CC515" s="241"/>
      <c r="CD515" s="241"/>
      <c r="CE515" s="241"/>
      <c r="CF515" s="241"/>
      <c r="CG515" s="241"/>
      <c r="CH515" s="241"/>
      <c r="CI515" s="241"/>
      <c r="CJ515" s="241"/>
      <c r="CK515" s="241"/>
      <c r="CL515" s="241"/>
      <c r="CM515" s="241"/>
      <c r="CN515" s="241"/>
      <c r="CO515" s="241"/>
      <c r="CP515" s="241"/>
      <c r="CQ515" s="241"/>
      <c r="CR515" s="241"/>
      <c r="CS515" s="241"/>
      <c r="CT515" s="241"/>
      <c r="CU515" s="241"/>
      <c r="CV515" s="241"/>
      <c r="CW515" s="241"/>
      <c r="CX515" s="241"/>
      <c r="CY515" s="241"/>
      <c r="CZ515" s="241"/>
    </row>
    <row r="516" s="240" customFormat="true" ht="25.15" customHeight="true" x14ac:dyDescent="0.2">
      <c r="A516" s="426"/>
      <c r="B516" s="426"/>
      <c r="C516" s="1084" t="s">
        <v>330</v>
      </c>
      <c r="D516" s="1079"/>
      <c r="E516" s="959">
        <v>-1.8513197638446909E-2</v>
      </c>
      <c r="F516" s="794"/>
      <c r="G516" s="794"/>
      <c r="H516" s="1079" t="s">
        <v>330</v>
      </c>
      <c r="I516" s="1079"/>
      <c r="J516" s="960">
        <v>8.5111391706902892E-3</v>
      </c>
      <c r="K516" s="794"/>
      <c r="L516" s="794"/>
      <c r="M516" s="1079" t="s">
        <v>320</v>
      </c>
      <c r="N516" s="1079"/>
      <c r="O516" s="961">
        <v>8.9194241717242568E-3</v>
      </c>
      <c r="P516" s="794"/>
      <c r="Q516" s="794"/>
      <c r="R516" s="241"/>
      <c r="Z516" s="241"/>
      <c r="AA516" s="241"/>
      <c r="AB516" s="241"/>
      <c r="AC516" s="241"/>
      <c r="AD516" s="241"/>
      <c r="AE516" s="241"/>
      <c r="AF516" s="241"/>
      <c r="AG516" s="241"/>
      <c r="AH516" s="241"/>
      <c r="AI516" s="241"/>
      <c r="AJ516" s="241"/>
      <c r="AK516" s="241"/>
      <c r="AL516" s="241"/>
      <c r="AM516" s="241"/>
      <c r="AN516" s="241"/>
      <c r="AO516" s="241"/>
      <c r="AP516" s="241"/>
      <c r="AQ516" s="241"/>
      <c r="AR516" s="241"/>
      <c r="AS516" s="241"/>
      <c r="AT516" s="241"/>
      <c r="AU516" s="241"/>
      <c r="AV516" s="241"/>
      <c r="AW516" s="241"/>
      <c r="AX516" s="241"/>
      <c r="AY516" s="241"/>
      <c r="AZ516" s="241"/>
      <c r="BB516" s="426"/>
      <c r="BZ516" s="241"/>
      <c r="CA516" s="241"/>
      <c r="CB516" s="241"/>
      <c r="CC516" s="241"/>
      <c r="CD516" s="241"/>
      <c r="CE516" s="241"/>
      <c r="CF516" s="241"/>
      <c r="CG516" s="241"/>
      <c r="CH516" s="241"/>
      <c r="CI516" s="241"/>
      <c r="CJ516" s="241"/>
      <c r="CK516" s="241"/>
      <c r="CL516" s="241"/>
      <c r="CM516" s="241"/>
      <c r="CN516" s="241"/>
      <c r="CO516" s="241"/>
      <c r="CP516" s="241"/>
      <c r="CQ516" s="241"/>
      <c r="CR516" s="241"/>
      <c r="CS516" s="241"/>
      <c r="CT516" s="241"/>
      <c r="CU516" s="241"/>
      <c r="CV516" s="241"/>
      <c r="CW516" s="241"/>
      <c r="CX516" s="241"/>
      <c r="CY516" s="241"/>
      <c r="CZ516" s="241"/>
    </row>
    <row r="517" s="240" customFormat="true" ht="25.15" customHeight="true" x14ac:dyDescent="0.2">
      <c r="A517" s="426"/>
      <c r="B517" s="426"/>
      <c r="C517" s="1084" t="s">
        <v>322</v>
      </c>
      <c r="D517" s="1079"/>
      <c r="E517" s="959">
        <v>1.4921720369973621E-2</v>
      </c>
      <c r="F517" s="794"/>
      <c r="G517" s="794"/>
      <c r="H517" s="1079" t="s">
        <v>331</v>
      </c>
      <c r="I517" s="1079"/>
      <c r="J517" s="960">
        <v>-5.9405297559244011E-3</v>
      </c>
      <c r="K517" s="794"/>
      <c r="L517" s="794"/>
      <c r="M517" s="1079" t="s">
        <v>317</v>
      </c>
      <c r="N517" s="1079"/>
      <c r="O517" s="961">
        <v>7.522945534577238E-3</v>
      </c>
      <c r="P517" s="794"/>
      <c r="Q517" s="794"/>
      <c r="R517" s="241"/>
      <c r="Z517" s="241"/>
      <c r="AA517" s="241"/>
      <c r="AB517" s="241"/>
      <c r="AC517" s="241"/>
      <c r="AD517" s="241"/>
      <c r="AE517" s="241"/>
      <c r="AF517" s="241"/>
      <c r="AG517" s="241"/>
      <c r="AH517" s="241"/>
      <c r="AI517" s="241"/>
      <c r="AJ517" s="241"/>
      <c r="AK517" s="241"/>
      <c r="AL517" s="241"/>
      <c r="AM517" s="241"/>
      <c r="AN517" s="241"/>
      <c r="AO517" s="241"/>
      <c r="AP517" s="241"/>
      <c r="AQ517" s="241"/>
      <c r="AR517" s="241"/>
      <c r="AS517" s="241"/>
      <c r="AT517" s="241"/>
      <c r="AU517" s="241"/>
      <c r="AV517" s="241"/>
      <c r="AW517" s="241"/>
      <c r="AX517" s="241"/>
      <c r="AY517" s="241"/>
      <c r="AZ517" s="241"/>
      <c r="BB517" s="426"/>
      <c r="BZ517" s="241"/>
      <c r="CA517" s="241"/>
      <c r="CB517" s="241"/>
      <c r="CC517" s="241"/>
      <c r="CD517" s="241"/>
      <c r="CE517" s="241"/>
      <c r="CF517" s="241"/>
      <c r="CG517" s="241"/>
      <c r="CH517" s="241"/>
      <c r="CI517" s="241"/>
      <c r="CJ517" s="241"/>
      <c r="CK517" s="241"/>
      <c r="CL517" s="241"/>
      <c r="CM517" s="241"/>
      <c r="CN517" s="241"/>
      <c r="CO517" s="241"/>
      <c r="CP517" s="241"/>
      <c r="CQ517" s="241"/>
      <c r="CR517" s="241"/>
      <c r="CS517" s="241"/>
      <c r="CT517" s="241"/>
      <c r="CU517" s="241"/>
      <c r="CV517" s="241"/>
      <c r="CW517" s="241"/>
      <c r="CX517" s="241"/>
      <c r="CY517" s="241"/>
      <c r="CZ517" s="241"/>
    </row>
    <row r="518" s="240" customFormat="true" ht="25.15" customHeight="true" x14ac:dyDescent="0.2">
      <c r="A518" s="426"/>
      <c r="B518" s="426"/>
      <c r="C518" s="1084" t="s">
        <v>328</v>
      </c>
      <c r="D518" s="1079"/>
      <c r="E518" s="959">
        <v>8.9491430452011515E-3</v>
      </c>
      <c r="F518" s="794"/>
      <c r="G518" s="794"/>
      <c r="H518" s="1079" t="s">
        <v>327</v>
      </c>
      <c r="I518" s="1079"/>
      <c r="J518" s="960">
        <v>-3.0318615949522718E-3</v>
      </c>
      <c r="K518" s="794"/>
      <c r="L518" s="794"/>
      <c r="M518" s="1079" t="s">
        <v>326</v>
      </c>
      <c r="N518" s="1079"/>
      <c r="O518" s="961">
        <v>5.7345589640805435E-3</v>
      </c>
      <c r="P518" s="794"/>
      <c r="Q518" s="794"/>
      <c r="R518" s="241"/>
      <c r="Z518" s="241"/>
      <c r="AA518" s="241"/>
      <c r="AB518" s="241"/>
      <c r="AC518" s="241"/>
      <c r="AD518" s="241"/>
      <c r="AE518" s="241"/>
      <c r="AF518" s="241"/>
      <c r="AG518" s="241"/>
      <c r="AH518" s="241"/>
      <c r="AI518" s="241"/>
      <c r="AJ518" s="241"/>
      <c r="AK518" s="241"/>
      <c r="AL518" s="241"/>
      <c r="AM518" s="241"/>
      <c r="AN518" s="241"/>
      <c r="AO518" s="241"/>
      <c r="AP518" s="241"/>
      <c r="AQ518" s="241"/>
      <c r="AR518" s="241"/>
      <c r="AS518" s="241"/>
      <c r="AT518" s="241"/>
      <c r="AU518" s="241"/>
      <c r="AV518" s="241"/>
      <c r="AW518" s="241"/>
      <c r="AX518" s="241"/>
      <c r="AY518" s="241"/>
      <c r="AZ518" s="241"/>
      <c r="BB518" s="426"/>
      <c r="BZ518" s="241"/>
      <c r="CA518" s="241"/>
      <c r="CB518" s="241"/>
      <c r="CC518" s="241"/>
      <c r="CD518" s="241"/>
      <c r="CE518" s="241"/>
      <c r="CF518" s="241"/>
      <c r="CG518" s="241"/>
      <c r="CH518" s="241"/>
      <c r="CI518" s="241"/>
      <c r="CJ518" s="241"/>
      <c r="CK518" s="241"/>
      <c r="CL518" s="241"/>
      <c r="CM518" s="241"/>
      <c r="CN518" s="241"/>
      <c r="CO518" s="241"/>
      <c r="CP518" s="241"/>
      <c r="CQ518" s="241"/>
      <c r="CR518" s="241"/>
      <c r="CS518" s="241"/>
      <c r="CT518" s="241"/>
      <c r="CU518" s="241"/>
      <c r="CV518" s="241"/>
      <c r="CW518" s="241"/>
      <c r="CX518" s="241"/>
      <c r="CY518" s="241"/>
      <c r="CZ518" s="241"/>
    </row>
    <row r="519" s="240" customFormat="true" ht="25.15" customHeight="true" x14ac:dyDescent="0.2">
      <c r="A519" s="426"/>
      <c r="B519" s="426"/>
      <c r="C519" s="1084" t="s">
        <v>327</v>
      </c>
      <c r="D519" s="1079"/>
      <c r="E519" s="959">
        <v>-8.3918485476392139E-3</v>
      </c>
      <c r="F519" s="794"/>
      <c r="G519" s="794"/>
      <c r="H519" s="1079" t="s">
        <v>329</v>
      </c>
      <c r="I519" s="1079"/>
      <c r="J519" s="962">
        <v>-2.6691595036932669E-4</v>
      </c>
      <c r="K519" s="794"/>
      <c r="L519" s="794"/>
      <c r="M519" s="1079" t="s">
        <v>328</v>
      </c>
      <c r="N519" s="1079"/>
      <c r="O519" s="961">
        <v>5.2612136466964436E-3</v>
      </c>
      <c r="P519" s="794"/>
      <c r="Q519" s="794"/>
      <c r="R519" s="241"/>
      <c r="Z519" s="241"/>
      <c r="AA519" s="241"/>
      <c r="AB519" s="241"/>
      <c r="AC519" s="241"/>
      <c r="AD519" s="241"/>
      <c r="AE519" s="241"/>
      <c r="AF519" s="241"/>
      <c r="AG519" s="241"/>
      <c r="AH519" s="241"/>
      <c r="AI519" s="241"/>
      <c r="AJ519" s="241"/>
      <c r="AK519" s="241"/>
      <c r="AL519" s="241"/>
      <c r="AM519" s="241"/>
      <c r="AN519" s="241"/>
      <c r="AO519" s="241"/>
      <c r="AP519" s="241"/>
      <c r="AQ519" s="241"/>
      <c r="AR519" s="241"/>
      <c r="AS519" s="241"/>
      <c r="AT519" s="241"/>
      <c r="AU519" s="241"/>
      <c r="AV519" s="241"/>
      <c r="AW519" s="241"/>
      <c r="AX519" s="241"/>
      <c r="AY519" s="241"/>
      <c r="AZ519" s="241"/>
      <c r="BB519" s="426"/>
      <c r="BZ519" s="241"/>
      <c r="CA519" s="241"/>
      <c r="CB519" s="241"/>
      <c r="CC519" s="241"/>
      <c r="CD519" s="241"/>
      <c r="CE519" s="241"/>
      <c r="CF519" s="241"/>
      <c r="CG519" s="241"/>
      <c r="CH519" s="241"/>
      <c r="CI519" s="241"/>
      <c r="CJ519" s="241"/>
      <c r="CK519" s="241"/>
      <c r="CL519" s="241"/>
      <c r="CM519" s="241"/>
      <c r="CN519" s="241"/>
      <c r="CO519" s="241"/>
      <c r="CP519" s="241"/>
      <c r="CQ519" s="241"/>
      <c r="CR519" s="241"/>
      <c r="CS519" s="241"/>
      <c r="CT519" s="241"/>
      <c r="CU519" s="241"/>
      <c r="CV519" s="241"/>
      <c r="CW519" s="241"/>
      <c r="CX519" s="241"/>
      <c r="CY519" s="241"/>
      <c r="CZ519" s="241"/>
    </row>
    <row r="520" s="240" customFormat="true" ht="25.15" customHeight="true" x14ac:dyDescent="0.2">
      <c r="A520" s="426"/>
      <c r="B520" s="426"/>
      <c r="C520" s="1084" t="s">
        <v>331</v>
      </c>
      <c r="D520" s="1079"/>
      <c r="E520" s="959">
        <v>-8.1491283766479908E-3</v>
      </c>
      <c r="F520" s="794"/>
      <c r="G520" s="794"/>
      <c r="H520" s="1076"/>
      <c r="I520" s="1076"/>
      <c r="J520" s="794"/>
      <c r="K520" s="794"/>
      <c r="L520" s="794"/>
      <c r="M520" s="1079" t="s">
        <v>330</v>
      </c>
      <c r="N520" s="1079"/>
      <c r="O520" s="961">
        <v>-3.0126366346459816E-3</v>
      </c>
      <c r="P520" s="794"/>
      <c r="Q520" s="794"/>
      <c r="R520" s="241"/>
      <c r="Z520" s="241"/>
      <c r="AA520" s="241"/>
      <c r="AB520" s="241"/>
      <c r="AC520" s="241"/>
      <c r="AD520" s="241"/>
      <c r="AE520" s="241"/>
      <c r="AF520" s="241"/>
      <c r="AG520" s="241"/>
      <c r="AH520" s="241"/>
      <c r="AI520" s="241"/>
      <c r="AJ520" s="241"/>
      <c r="AK520" s="241"/>
      <c r="AL520" s="241"/>
      <c r="AM520" s="241"/>
      <c r="AN520" s="241"/>
      <c r="AO520" s="241"/>
      <c r="AP520" s="241"/>
      <c r="AQ520" s="241"/>
      <c r="AR520" s="241"/>
      <c r="AS520" s="241"/>
      <c r="AT520" s="241"/>
      <c r="AU520" s="241"/>
      <c r="AV520" s="241"/>
      <c r="AW520" s="241"/>
      <c r="AX520" s="241"/>
      <c r="AY520" s="241"/>
      <c r="AZ520" s="241"/>
      <c r="BB520" s="426"/>
      <c r="BZ520" s="241"/>
      <c r="CA520" s="241"/>
      <c r="CB520" s="241"/>
      <c r="CC520" s="241"/>
      <c r="CD520" s="241"/>
      <c r="CE520" s="241"/>
      <c r="CF520" s="241"/>
      <c r="CG520" s="241"/>
      <c r="CH520" s="241"/>
      <c r="CI520" s="241"/>
      <c r="CJ520" s="241"/>
      <c r="CK520" s="241"/>
      <c r="CL520" s="241"/>
      <c r="CM520" s="241"/>
      <c r="CN520" s="241"/>
      <c r="CO520" s="241"/>
      <c r="CP520" s="241"/>
      <c r="CQ520" s="241"/>
      <c r="CR520" s="241"/>
      <c r="CS520" s="241"/>
      <c r="CT520" s="241"/>
      <c r="CU520" s="241"/>
      <c r="CV520" s="241"/>
      <c r="CW520" s="241"/>
      <c r="CX520" s="241"/>
      <c r="CY520" s="241"/>
      <c r="CZ520" s="241"/>
    </row>
    <row r="521" s="240" customFormat="true" ht="25.15" customHeight="true" x14ac:dyDescent="0.2">
      <c r="A521" s="426"/>
      <c r="B521" s="426"/>
      <c r="C521" s="1084" t="s">
        <v>324</v>
      </c>
      <c r="D521" s="1079"/>
      <c r="E521" s="959">
        <v>-6.0878776135688479E-3</v>
      </c>
      <c r="F521" s="794"/>
      <c r="G521" s="794"/>
      <c r="H521" s="1076"/>
      <c r="I521" s="1076"/>
      <c r="J521" s="794"/>
      <c r="K521" s="794"/>
      <c r="L521" s="794"/>
      <c r="M521" s="1079" t="s">
        <v>297</v>
      </c>
      <c r="N521" s="1079"/>
      <c r="O521" s="963">
        <v>-2.0661408204683193E-3</v>
      </c>
      <c r="P521" s="794"/>
      <c r="Q521" s="794"/>
      <c r="R521" s="241"/>
      <c r="Z521" s="241"/>
      <c r="AA521" s="241"/>
      <c r="AB521" s="241"/>
      <c r="AC521" s="241"/>
      <c r="AD521" s="241"/>
      <c r="AE521" s="241"/>
      <c r="AF521" s="241"/>
      <c r="AG521" s="241"/>
      <c r="AH521" s="241"/>
      <c r="AI521" s="241"/>
      <c r="AJ521" s="241"/>
      <c r="AK521" s="241"/>
      <c r="AL521" s="241"/>
      <c r="AM521" s="241"/>
      <c r="AN521" s="241"/>
      <c r="AO521" s="241"/>
      <c r="AP521" s="241"/>
      <c r="AQ521" s="241"/>
      <c r="AR521" s="241"/>
      <c r="AS521" s="241"/>
      <c r="AT521" s="241"/>
      <c r="AU521" s="241"/>
      <c r="AV521" s="241"/>
      <c r="AW521" s="241"/>
      <c r="AX521" s="241"/>
      <c r="AY521" s="241"/>
      <c r="AZ521" s="241"/>
      <c r="BB521" s="426"/>
      <c r="BZ521" s="241"/>
      <c r="CA521" s="241"/>
      <c r="CB521" s="241"/>
      <c r="CC521" s="241"/>
      <c r="CD521" s="241"/>
      <c r="CE521" s="241"/>
      <c r="CF521" s="241"/>
      <c r="CG521" s="241"/>
      <c r="CH521" s="241"/>
      <c r="CI521" s="241"/>
      <c r="CJ521" s="241"/>
      <c r="CK521" s="241"/>
      <c r="CL521" s="241"/>
      <c r="CM521" s="241"/>
      <c r="CN521" s="241"/>
      <c r="CO521" s="241"/>
      <c r="CP521" s="241"/>
      <c r="CQ521" s="241"/>
      <c r="CR521" s="241"/>
      <c r="CS521" s="241"/>
      <c r="CT521" s="241"/>
      <c r="CU521" s="241"/>
      <c r="CV521" s="241"/>
      <c r="CW521" s="241"/>
      <c r="CX521" s="241"/>
      <c r="CY521" s="241"/>
      <c r="CZ521" s="241"/>
    </row>
    <row r="522" s="240" customFormat="true" ht="25.15" customHeight="true" x14ac:dyDescent="0.2">
      <c r="A522" s="426"/>
      <c r="B522" s="426"/>
      <c r="C522" s="1084" t="s">
        <v>329</v>
      </c>
      <c r="D522" s="1079"/>
      <c r="E522" s="964">
        <v>3.469297771563718E-3</v>
      </c>
      <c r="F522" s="794"/>
      <c r="G522" s="794"/>
      <c r="H522" s="1076"/>
      <c r="I522" s="1076"/>
      <c r="J522" s="794"/>
      <c r="K522" s="794"/>
      <c r="L522" s="794"/>
      <c r="M522" s="1076"/>
      <c r="N522" s="1076"/>
      <c r="O522" s="794"/>
      <c r="P522" s="794"/>
      <c r="Q522" s="794"/>
      <c r="R522" s="241"/>
      <c r="Z522" s="241"/>
      <c r="AA522" s="241"/>
      <c r="AB522" s="241"/>
      <c r="AC522" s="241"/>
      <c r="AD522" s="241"/>
      <c r="AE522" s="241"/>
      <c r="AF522" s="241"/>
      <c r="AG522" s="241"/>
      <c r="AH522" s="241"/>
      <c r="AI522" s="241"/>
      <c r="AJ522" s="241"/>
      <c r="AK522" s="241"/>
      <c r="AL522" s="241"/>
      <c r="AM522" s="241"/>
      <c r="AN522" s="241"/>
      <c r="AO522" s="241"/>
      <c r="AP522" s="241"/>
      <c r="AQ522" s="241"/>
      <c r="AR522" s="241"/>
      <c r="AS522" s="241"/>
      <c r="AT522" s="241"/>
      <c r="AU522" s="241"/>
      <c r="AV522" s="241"/>
      <c r="AW522" s="241"/>
      <c r="AX522" s="241"/>
      <c r="AY522" s="241"/>
      <c r="AZ522" s="241"/>
      <c r="BB522" s="426"/>
      <c r="BZ522" s="241"/>
      <c r="CA522" s="241"/>
      <c r="CB522" s="241"/>
      <c r="CC522" s="241"/>
      <c r="CD522" s="241"/>
      <c r="CE522" s="241"/>
      <c r="CF522" s="241"/>
      <c r="CG522" s="241"/>
      <c r="CH522" s="241"/>
      <c r="CI522" s="241"/>
      <c r="CJ522" s="241"/>
      <c r="CK522" s="241"/>
      <c r="CL522" s="241"/>
      <c r="CM522" s="241"/>
      <c r="CN522" s="241"/>
      <c r="CO522" s="241"/>
      <c r="CP522" s="241"/>
      <c r="CQ522" s="241"/>
      <c r="CR522" s="241"/>
      <c r="CS522" s="241"/>
      <c r="CT522" s="241"/>
      <c r="CU522" s="241"/>
      <c r="CV522" s="241"/>
      <c r="CW522" s="241"/>
      <c r="CX522" s="241"/>
      <c r="CY522" s="241"/>
      <c r="CZ522" s="241"/>
    </row>
    <row r="523" s="240" customFormat="true" ht="25.15" customHeight="true" x14ac:dyDescent="0.2">
      <c r="A523" s="426"/>
      <c r="B523" s="426"/>
      <c r="C523" s="1084"/>
      <c r="D523" s="1076"/>
      <c r="E523" s="794"/>
      <c r="F523" s="794"/>
      <c r="G523" s="794"/>
      <c r="H523" s="1079" t="s">
        <v>332</v>
      </c>
      <c r="I523" s="1079"/>
      <c r="J523" s="1079"/>
      <c r="K523" s="794"/>
      <c r="L523" s="794"/>
      <c r="M523" s="1076"/>
      <c r="N523" s="1076"/>
      <c r="O523" s="794"/>
      <c r="P523" s="794"/>
      <c r="Q523" s="794"/>
      <c r="R523" s="241"/>
      <c r="Z523" s="241"/>
      <c r="AA523" s="241"/>
      <c r="AB523" s="241"/>
      <c r="AC523" s="241"/>
      <c r="AD523" s="241"/>
      <c r="AE523" s="241"/>
      <c r="AF523" s="241"/>
      <c r="AG523" s="241"/>
      <c r="AH523" s="241"/>
      <c r="AI523" s="241"/>
      <c r="AJ523" s="241"/>
      <c r="AK523" s="241"/>
      <c r="AL523" s="241"/>
      <c r="AM523" s="241"/>
      <c r="AN523" s="241"/>
      <c r="AO523" s="241"/>
      <c r="AP523" s="241"/>
      <c r="AQ523" s="241"/>
      <c r="AR523" s="241"/>
      <c r="AS523" s="241"/>
      <c r="AT523" s="241"/>
      <c r="AU523" s="241"/>
      <c r="AV523" s="241"/>
      <c r="AW523" s="241"/>
      <c r="AX523" s="241"/>
      <c r="AY523" s="241"/>
      <c r="AZ523" s="241"/>
      <c r="BB523" s="426"/>
      <c r="BZ523" s="241"/>
      <c r="CA523" s="241"/>
      <c r="CB523" s="241"/>
      <c r="CC523" s="241"/>
      <c r="CD523" s="241"/>
      <c r="CE523" s="241"/>
      <c r="CF523" s="241"/>
      <c r="CG523" s="241"/>
      <c r="CH523" s="241"/>
      <c r="CI523" s="241"/>
      <c r="CJ523" s="241"/>
      <c r="CK523" s="241"/>
      <c r="CL523" s="241"/>
      <c r="CM523" s="241"/>
      <c r="CN523" s="241"/>
      <c r="CO523" s="241"/>
      <c r="CP523" s="241"/>
      <c r="CQ523" s="241"/>
      <c r="CR523" s="241"/>
      <c r="CS523" s="241"/>
      <c r="CT523" s="241"/>
      <c r="CU523" s="241"/>
      <c r="CV523" s="241"/>
      <c r="CW523" s="241"/>
      <c r="CX523" s="241"/>
      <c r="CY523" s="241"/>
      <c r="CZ523" s="241"/>
    </row>
    <row r="524" s="240" customFormat="true" ht="25.15" customHeight="true" x14ac:dyDescent="0.2">
      <c r="A524" s="426"/>
      <c r="B524" s="426"/>
      <c r="C524" s="1084"/>
      <c r="D524" s="1076"/>
      <c r="E524" s="794"/>
      <c r="F524" s="794"/>
      <c r="G524" s="794"/>
      <c r="H524" s="1079" t="s">
        <v>210</v>
      </c>
      <c r="I524" s="1079"/>
      <c r="J524" s="965" t="s">
        <v>333</v>
      </c>
      <c r="K524" s="794"/>
      <c r="L524" s="794"/>
      <c r="M524" s="1076"/>
      <c r="N524" s="1076"/>
      <c r="O524" s="794"/>
      <c r="P524" s="794"/>
      <c r="Q524" s="794"/>
      <c r="R524" s="241"/>
      <c r="Z524" s="241"/>
      <c r="AA524" s="241"/>
      <c r="AB524" s="241"/>
      <c r="AC524" s="241"/>
      <c r="AD524" s="241"/>
      <c r="AE524" s="241"/>
      <c r="AF524" s="241"/>
      <c r="AG524" s="241"/>
      <c r="AH524" s="241"/>
      <c r="AI524" s="241"/>
      <c r="AJ524" s="241"/>
      <c r="AK524" s="241"/>
      <c r="AL524" s="241"/>
      <c r="AM524" s="241"/>
      <c r="AN524" s="241"/>
      <c r="AO524" s="241"/>
      <c r="AP524" s="241"/>
      <c r="AQ524" s="241"/>
      <c r="AR524" s="241"/>
      <c r="AS524" s="241"/>
      <c r="AT524" s="241"/>
      <c r="AU524" s="241"/>
      <c r="AV524" s="241"/>
      <c r="AW524" s="241"/>
      <c r="AX524" s="241"/>
      <c r="AY524" s="241"/>
      <c r="AZ524" s="241"/>
      <c r="BB524" s="426"/>
      <c r="BZ524" s="241"/>
      <c r="CA524" s="241"/>
      <c r="CB524" s="241"/>
      <c r="CC524" s="241"/>
      <c r="CD524" s="241"/>
      <c r="CE524" s="241"/>
      <c r="CF524" s="241"/>
      <c r="CG524" s="241"/>
      <c r="CH524" s="241"/>
      <c r="CI524" s="241"/>
      <c r="CJ524" s="241"/>
      <c r="CK524" s="241"/>
      <c r="CL524" s="241"/>
      <c r="CM524" s="241"/>
      <c r="CN524" s="241"/>
      <c r="CO524" s="241"/>
      <c r="CP524" s="241"/>
      <c r="CQ524" s="241"/>
      <c r="CR524" s="241"/>
      <c r="CS524" s="241"/>
      <c r="CT524" s="241"/>
      <c r="CU524" s="241"/>
      <c r="CV524" s="241"/>
      <c r="CW524" s="241"/>
      <c r="CX524" s="241"/>
      <c r="CY524" s="241"/>
      <c r="CZ524" s="241"/>
    </row>
    <row r="525" s="240" customFormat="true" ht="25.15" customHeight="true" x14ac:dyDescent="0.2">
      <c r="A525" s="426"/>
      <c r="B525" s="426"/>
      <c r="C525" s="1084"/>
      <c r="D525" s="1076"/>
      <c r="E525" s="794"/>
      <c r="F525" s="794"/>
      <c r="G525" s="794"/>
      <c r="H525" s="1079" t="s">
        <v>298</v>
      </c>
      <c r="I525" s="1079"/>
      <c r="J525" s="957">
        <v>1.165970684000224E-2</v>
      </c>
      <c r="K525" s="794"/>
      <c r="L525" s="794"/>
      <c r="M525" s="1079" t="s">
        <v>332</v>
      </c>
      <c r="N525" s="1079"/>
      <c r="O525" s="1079"/>
      <c r="P525" s="794"/>
      <c r="Q525" s="794"/>
      <c r="R525" s="241"/>
      <c r="Z525" s="241"/>
      <c r="AA525" s="241"/>
      <c r="AB525" s="241"/>
      <c r="AC525" s="241"/>
      <c r="AD525" s="241"/>
      <c r="AE525" s="241"/>
      <c r="AF525" s="241"/>
      <c r="AG525" s="241"/>
      <c r="AH525" s="241"/>
      <c r="AI525" s="241"/>
      <c r="AJ525" s="241"/>
      <c r="AK525" s="241"/>
      <c r="AL525" s="241"/>
      <c r="AM525" s="241"/>
      <c r="AN525" s="241"/>
      <c r="AO525" s="241"/>
      <c r="AP525" s="241"/>
      <c r="AQ525" s="241"/>
      <c r="AR525" s="241"/>
      <c r="AS525" s="241"/>
      <c r="AT525" s="241"/>
      <c r="AU525" s="241"/>
      <c r="AV525" s="241"/>
      <c r="AW525" s="241"/>
      <c r="AX525" s="241"/>
      <c r="AY525" s="241"/>
      <c r="AZ525" s="241"/>
      <c r="BB525" s="426"/>
      <c r="BZ525" s="241"/>
      <c r="CA525" s="241"/>
      <c r="CB525" s="241"/>
      <c r="CC525" s="241"/>
      <c r="CD525" s="241"/>
      <c r="CE525" s="241"/>
      <c r="CF525" s="241"/>
      <c r="CG525" s="241"/>
      <c r="CH525" s="241"/>
      <c r="CI525" s="241"/>
      <c r="CJ525" s="241"/>
      <c r="CK525" s="241"/>
      <c r="CL525" s="241"/>
      <c r="CM525" s="241"/>
      <c r="CN525" s="241"/>
      <c r="CO525" s="241"/>
      <c r="CP525" s="241"/>
      <c r="CQ525" s="241"/>
      <c r="CR525" s="241"/>
      <c r="CS525" s="241"/>
      <c r="CT525" s="241"/>
      <c r="CU525" s="241"/>
      <c r="CV525" s="241"/>
      <c r="CW525" s="241"/>
      <c r="CX525" s="241"/>
      <c r="CY525" s="241"/>
      <c r="CZ525" s="241"/>
    </row>
    <row r="526" s="240" customFormat="true" ht="25.15" customHeight="true" x14ac:dyDescent="0.2">
      <c r="A526" s="426"/>
      <c r="B526" s="426"/>
      <c r="C526" s="1084" t="s">
        <v>332</v>
      </c>
      <c r="D526" s="1079"/>
      <c r="E526" s="1079"/>
      <c r="F526" s="794"/>
      <c r="G526" s="794"/>
      <c r="H526" s="1079" t="s">
        <v>254</v>
      </c>
      <c r="I526" s="1079"/>
      <c r="J526" s="960">
        <v>6.2543022989612923E-2</v>
      </c>
      <c r="K526" s="794"/>
      <c r="L526" s="794"/>
      <c r="M526" s="1079" t="s">
        <v>210</v>
      </c>
      <c r="N526" s="1079"/>
      <c r="O526" s="966" t="s">
        <v>333</v>
      </c>
      <c r="P526" s="794"/>
      <c r="Q526" s="794"/>
      <c r="R526" s="241"/>
      <c r="Z526" s="241"/>
      <c r="AA526" s="241"/>
      <c r="AB526" s="241"/>
      <c r="AC526" s="241"/>
      <c r="AD526" s="241"/>
      <c r="AE526" s="241"/>
      <c r="AF526" s="241"/>
      <c r="AG526" s="241"/>
      <c r="AH526" s="241"/>
      <c r="AI526" s="241"/>
      <c r="AJ526" s="241"/>
      <c r="AK526" s="241"/>
      <c r="AL526" s="241"/>
      <c r="AM526" s="241"/>
      <c r="AN526" s="241"/>
      <c r="AO526" s="241"/>
      <c r="AP526" s="241"/>
      <c r="AQ526" s="241"/>
      <c r="AR526" s="241"/>
      <c r="AS526" s="241"/>
      <c r="AT526" s="241"/>
      <c r="AU526" s="241"/>
      <c r="AV526" s="241"/>
      <c r="AW526" s="241"/>
      <c r="AX526" s="241"/>
      <c r="AY526" s="241"/>
      <c r="AZ526" s="241"/>
      <c r="BB526" s="426"/>
      <c r="BZ526" s="241"/>
      <c r="CA526" s="241"/>
      <c r="CB526" s="241"/>
      <c r="CC526" s="241"/>
      <c r="CD526" s="241"/>
      <c r="CE526" s="241"/>
      <c r="CF526" s="241"/>
      <c r="CG526" s="241"/>
      <c r="CH526" s="241"/>
      <c r="CI526" s="241"/>
      <c r="CJ526" s="241"/>
      <c r="CK526" s="241"/>
      <c r="CL526" s="241"/>
      <c r="CM526" s="241"/>
      <c r="CN526" s="241"/>
      <c r="CO526" s="241"/>
      <c r="CP526" s="241"/>
      <c r="CQ526" s="241"/>
      <c r="CR526" s="241"/>
      <c r="CS526" s="241"/>
      <c r="CT526" s="241"/>
      <c r="CU526" s="241"/>
      <c r="CV526" s="241"/>
      <c r="CW526" s="241"/>
      <c r="CX526" s="241"/>
      <c r="CY526" s="241"/>
      <c r="CZ526" s="241"/>
    </row>
    <row r="527" s="240" customFormat="true" ht="25.15" customHeight="true" x14ac:dyDescent="0.2">
      <c r="A527" s="426"/>
      <c r="B527" s="426"/>
      <c r="C527" s="1084" t="s">
        <v>210</v>
      </c>
      <c r="D527" s="1079"/>
      <c r="E527" s="967" t="s">
        <v>333</v>
      </c>
      <c r="F527" s="794"/>
      <c r="G527" s="794"/>
      <c r="H527" s="1079" t="s">
        <v>297</v>
      </c>
      <c r="I527" s="1079"/>
      <c r="J527" s="960">
        <v>1.4570449786912925E-2</v>
      </c>
      <c r="K527" s="794"/>
      <c r="L527" s="794"/>
      <c r="M527" s="1079" t="s">
        <v>298</v>
      </c>
      <c r="N527" s="1079"/>
      <c r="O527" s="958">
        <v>1.1808241090131972E-2</v>
      </c>
      <c r="P527" s="794"/>
      <c r="Q527" s="794"/>
      <c r="R527" s="241"/>
      <c r="Z527" s="241"/>
      <c r="AA527" s="241"/>
      <c r="AB527" s="241"/>
      <c r="AC527" s="241"/>
      <c r="AD527" s="241"/>
      <c r="AE527" s="241"/>
      <c r="AF527" s="241"/>
      <c r="AG527" s="241"/>
      <c r="AH527" s="241"/>
      <c r="AI527" s="241"/>
      <c r="AJ527" s="241"/>
      <c r="AK527" s="241"/>
      <c r="AL527" s="241"/>
      <c r="AM527" s="241"/>
      <c r="AN527" s="241"/>
      <c r="AO527" s="241"/>
      <c r="AP527" s="241"/>
      <c r="AQ527" s="241"/>
      <c r="AR527" s="241"/>
      <c r="AS527" s="241"/>
      <c r="AT527" s="241"/>
      <c r="AU527" s="241"/>
      <c r="AV527" s="241"/>
      <c r="AW527" s="241"/>
      <c r="AX527" s="241"/>
      <c r="AY527" s="241"/>
      <c r="AZ527" s="241"/>
      <c r="BB527" s="426"/>
      <c r="BZ527" s="241"/>
      <c r="CA527" s="241"/>
      <c r="CB527" s="241"/>
      <c r="CC527" s="241"/>
      <c r="CD527" s="241"/>
      <c r="CE527" s="241"/>
      <c r="CF527" s="241"/>
      <c r="CG527" s="241"/>
      <c r="CH527" s="241"/>
      <c r="CI527" s="241"/>
      <c r="CJ527" s="241"/>
      <c r="CK527" s="241"/>
      <c r="CL527" s="241"/>
      <c r="CM527" s="241"/>
      <c r="CN527" s="241"/>
      <c r="CO527" s="241"/>
      <c r="CP527" s="241"/>
      <c r="CQ527" s="241"/>
      <c r="CR527" s="241"/>
      <c r="CS527" s="241"/>
      <c r="CT527" s="241"/>
      <c r="CU527" s="241"/>
      <c r="CV527" s="241"/>
      <c r="CW527" s="241"/>
      <c r="CX527" s="241"/>
      <c r="CY527" s="241"/>
      <c r="CZ527" s="241"/>
    </row>
    <row r="528" s="240" customFormat="true" ht="25.15" customHeight="true" x14ac:dyDescent="0.2">
      <c r="A528" s="426"/>
      <c r="B528" s="426"/>
      <c r="C528" s="1084" t="s">
        <v>298</v>
      </c>
      <c r="D528" s="1079"/>
      <c r="E528" s="956">
        <v>1.2831607036223439E-2</v>
      </c>
      <c r="F528" s="794"/>
      <c r="G528" s="794"/>
      <c r="H528" s="1079" t="s">
        <v>309</v>
      </c>
      <c r="I528" s="1079"/>
      <c r="J528" s="960">
        <v>4.3041193914295176E-3</v>
      </c>
      <c r="K528" s="794"/>
      <c r="L528" s="794"/>
      <c r="M528" s="1079" t="s">
        <v>254</v>
      </c>
      <c r="N528" s="1079"/>
      <c r="O528" s="961">
        <v>6.3708955978836052E-2</v>
      </c>
      <c r="P528" s="794"/>
      <c r="Q528" s="794"/>
      <c r="R528" s="241"/>
      <c r="Z528" s="241"/>
      <c r="AA528" s="241"/>
      <c r="AB528" s="241"/>
      <c r="AC528" s="241"/>
      <c r="AD528" s="241"/>
      <c r="AE528" s="241"/>
      <c r="AF528" s="241"/>
      <c r="AG528" s="241"/>
      <c r="AH528" s="241"/>
      <c r="AI528" s="241"/>
      <c r="AJ528" s="241"/>
      <c r="AK528" s="241"/>
      <c r="AL528" s="241"/>
      <c r="AM528" s="241"/>
      <c r="AN528" s="241"/>
      <c r="AO528" s="241"/>
      <c r="AP528" s="241"/>
      <c r="AQ528" s="241"/>
      <c r="AR528" s="241"/>
      <c r="AS528" s="241"/>
      <c r="AT528" s="241"/>
      <c r="AU528" s="241"/>
      <c r="AV528" s="241"/>
      <c r="AW528" s="241"/>
      <c r="AX528" s="241"/>
      <c r="AY528" s="241"/>
      <c r="AZ528" s="241"/>
      <c r="BB528" s="426"/>
      <c r="BZ528" s="241"/>
      <c r="CA528" s="241"/>
      <c r="CB528" s="241"/>
      <c r="CC528" s="241"/>
      <c r="CD528" s="241"/>
      <c r="CE528" s="241"/>
      <c r="CF528" s="241"/>
      <c r="CG528" s="241"/>
      <c r="CH528" s="241"/>
      <c r="CI528" s="241"/>
      <c r="CJ528" s="241"/>
      <c r="CK528" s="241"/>
      <c r="CL528" s="241"/>
      <c r="CM528" s="241"/>
      <c r="CN528" s="241"/>
      <c r="CO528" s="241"/>
      <c r="CP528" s="241"/>
      <c r="CQ528" s="241"/>
      <c r="CR528" s="241"/>
      <c r="CS528" s="241"/>
      <c r="CT528" s="241"/>
      <c r="CU528" s="241"/>
      <c r="CV528" s="241"/>
      <c r="CW528" s="241"/>
      <c r="CX528" s="241"/>
      <c r="CY528" s="241"/>
      <c r="CZ528" s="241"/>
    </row>
    <row r="529" s="240" customFormat="true" ht="25.15" customHeight="true" x14ac:dyDescent="0.2">
      <c r="A529" s="426"/>
      <c r="B529" s="426"/>
      <c r="C529" s="1084" t="s">
        <v>254</v>
      </c>
      <c r="D529" s="1079"/>
      <c r="E529" s="959">
        <v>0.10397078445751776</v>
      </c>
      <c r="F529" s="794"/>
      <c r="G529" s="794"/>
      <c r="H529" s="1079" t="s">
        <v>220</v>
      </c>
      <c r="I529" s="1079"/>
      <c r="J529" s="960">
        <v>0.20701789953254884</v>
      </c>
      <c r="K529" s="794"/>
      <c r="L529" s="794"/>
      <c r="M529" s="1079" t="s">
        <v>297</v>
      </c>
      <c r="N529" s="1079"/>
      <c r="O529" s="968">
        <v>4.2689378900054997E-6</v>
      </c>
      <c r="P529" s="794"/>
      <c r="Q529" s="794"/>
      <c r="R529" s="241"/>
      <c r="Z529" s="241"/>
      <c r="AA529" s="241"/>
      <c r="AB529" s="241"/>
      <c r="AC529" s="241"/>
      <c r="AD529" s="241"/>
      <c r="AE529" s="241"/>
      <c r="AF529" s="241"/>
      <c r="AG529" s="241"/>
      <c r="AH529" s="241"/>
      <c r="AI529" s="241"/>
      <c r="AJ529" s="241"/>
      <c r="AK529" s="241"/>
      <c r="AL529" s="241"/>
      <c r="AM529" s="241"/>
      <c r="AN529" s="241"/>
      <c r="AO529" s="241"/>
      <c r="AP529" s="241"/>
      <c r="AQ529" s="241"/>
      <c r="AR529" s="241"/>
      <c r="AS529" s="241"/>
      <c r="AT529" s="241"/>
      <c r="AU529" s="241"/>
      <c r="AV529" s="241"/>
      <c r="AW529" s="241"/>
      <c r="AX529" s="241"/>
      <c r="AY529" s="241"/>
      <c r="AZ529" s="241"/>
      <c r="BB529" s="426"/>
      <c r="BZ529" s="241"/>
      <c r="CA529" s="241"/>
      <c r="CB529" s="241"/>
      <c r="CC529" s="241"/>
      <c r="CD529" s="241"/>
      <c r="CE529" s="241"/>
      <c r="CF529" s="241"/>
      <c r="CG529" s="241"/>
      <c r="CH529" s="241"/>
      <c r="CI529" s="241"/>
      <c r="CJ529" s="241"/>
      <c r="CK529" s="241"/>
      <c r="CL529" s="241"/>
      <c r="CM529" s="241"/>
      <c r="CN529" s="241"/>
      <c r="CO529" s="241"/>
      <c r="CP529" s="241"/>
      <c r="CQ529" s="241"/>
      <c r="CR529" s="241"/>
      <c r="CS529" s="241"/>
      <c r="CT529" s="241"/>
      <c r="CU529" s="241"/>
      <c r="CV529" s="241"/>
      <c r="CW529" s="241"/>
      <c r="CX529" s="241"/>
      <c r="CY529" s="241"/>
      <c r="CZ529" s="241"/>
    </row>
    <row r="530" s="240" customFormat="true" ht="25.15" customHeight="true" x14ac:dyDescent="0.2">
      <c r="A530" s="426"/>
      <c r="B530" s="426"/>
      <c r="C530" s="1084" t="s">
        <v>297</v>
      </c>
      <c r="D530" s="1079"/>
      <c r="E530" s="959">
        <v>3.5386893590660497E-3</v>
      </c>
      <c r="F530" s="794"/>
      <c r="G530" s="794"/>
      <c r="H530" s="1079" t="s">
        <v>230</v>
      </c>
      <c r="I530" s="1079"/>
      <c r="J530" s="960">
        <v>0.13583168901875381</v>
      </c>
      <c r="K530" s="794"/>
      <c r="L530" s="794"/>
      <c r="M530" s="1079" t="s">
        <v>309</v>
      </c>
      <c r="N530" s="1079"/>
      <c r="O530" s="961">
        <v>1.5994947405678574E-3</v>
      </c>
      <c r="P530" s="794"/>
      <c r="Q530" s="794"/>
      <c r="R530" s="241"/>
      <c r="Z530" s="241"/>
      <c r="AA530" s="241"/>
      <c r="AB530" s="241"/>
      <c r="AC530" s="241"/>
      <c r="AD530" s="241"/>
      <c r="AE530" s="241"/>
      <c r="AF530" s="241"/>
      <c r="AG530" s="241"/>
      <c r="AH530" s="241"/>
      <c r="AI530" s="241"/>
      <c r="AJ530" s="241"/>
      <c r="AK530" s="241"/>
      <c r="AL530" s="241"/>
      <c r="AM530" s="241"/>
      <c r="AN530" s="241"/>
      <c r="AO530" s="241"/>
      <c r="AP530" s="241"/>
      <c r="AQ530" s="241"/>
      <c r="AR530" s="241"/>
      <c r="AS530" s="241"/>
      <c r="AT530" s="241"/>
      <c r="AU530" s="241"/>
      <c r="AV530" s="241"/>
      <c r="AW530" s="241"/>
      <c r="AX530" s="241"/>
      <c r="AY530" s="241"/>
      <c r="AZ530" s="241"/>
      <c r="BB530" s="426"/>
      <c r="BZ530" s="241"/>
      <c r="CA530" s="241"/>
      <c r="CB530" s="241"/>
      <c r="CC530" s="241"/>
      <c r="CD530" s="241"/>
      <c r="CE530" s="241"/>
      <c r="CF530" s="241"/>
      <c r="CG530" s="241"/>
      <c r="CH530" s="241"/>
      <c r="CI530" s="241"/>
      <c r="CJ530" s="241"/>
      <c r="CK530" s="241"/>
      <c r="CL530" s="241"/>
      <c r="CM530" s="241"/>
      <c r="CN530" s="241"/>
      <c r="CO530" s="241"/>
      <c r="CP530" s="241"/>
      <c r="CQ530" s="241"/>
      <c r="CR530" s="241"/>
      <c r="CS530" s="241"/>
      <c r="CT530" s="241"/>
      <c r="CU530" s="241"/>
      <c r="CV530" s="241"/>
      <c r="CW530" s="241"/>
      <c r="CX530" s="241"/>
      <c r="CY530" s="241"/>
      <c r="CZ530" s="241"/>
    </row>
    <row r="531" s="240" customFormat="true" ht="25.15" customHeight="true" x14ac:dyDescent="0.2">
      <c r="A531" s="426"/>
      <c r="B531" s="426"/>
      <c r="C531" s="1084" t="s">
        <v>309</v>
      </c>
      <c r="D531" s="1079"/>
      <c r="E531" s="959">
        <v>2.1107012132558544E-3</v>
      </c>
      <c r="F531" s="794"/>
      <c r="G531" s="794"/>
      <c r="H531" s="1079" t="s">
        <v>260</v>
      </c>
      <c r="I531" s="1079"/>
      <c r="J531" s="960">
        <v>4.2258594363238602E-2</v>
      </c>
      <c r="K531" s="794"/>
      <c r="L531" s="794"/>
      <c r="M531" s="1079" t="s">
        <v>220</v>
      </c>
      <c r="N531" s="1079"/>
      <c r="O531" s="961">
        <v>0.11907755139798154</v>
      </c>
      <c r="P531" s="794"/>
      <c r="Q531" s="794"/>
      <c r="R531" s="241"/>
      <c r="Z531" s="241"/>
      <c r="AA531" s="241"/>
      <c r="AB531" s="241"/>
      <c r="AC531" s="241"/>
      <c r="AD531" s="241"/>
      <c r="AE531" s="241"/>
      <c r="AF531" s="241"/>
      <c r="AG531" s="241"/>
      <c r="AH531" s="241"/>
      <c r="AI531" s="241"/>
      <c r="AJ531" s="241"/>
      <c r="AK531" s="241"/>
      <c r="AL531" s="241"/>
      <c r="AM531" s="241"/>
      <c r="AN531" s="241"/>
      <c r="AO531" s="241"/>
      <c r="AP531" s="241"/>
      <c r="AQ531" s="241"/>
      <c r="AR531" s="241"/>
      <c r="AS531" s="241"/>
      <c r="AT531" s="241"/>
      <c r="AU531" s="241"/>
      <c r="AV531" s="241"/>
      <c r="AW531" s="241"/>
      <c r="AX531" s="241"/>
      <c r="AY531" s="241"/>
      <c r="AZ531" s="241"/>
      <c r="BB531" s="426"/>
      <c r="BZ531" s="241"/>
      <c r="CA531" s="241"/>
      <c r="CB531" s="241"/>
      <c r="CC531" s="241"/>
      <c r="CD531" s="241"/>
      <c r="CE531" s="241"/>
      <c r="CF531" s="241"/>
      <c r="CG531" s="241"/>
      <c r="CH531" s="241"/>
      <c r="CI531" s="241"/>
      <c r="CJ531" s="241"/>
      <c r="CK531" s="241"/>
      <c r="CL531" s="241"/>
      <c r="CM531" s="241"/>
      <c r="CN531" s="241"/>
      <c r="CO531" s="241"/>
      <c r="CP531" s="241"/>
      <c r="CQ531" s="241"/>
      <c r="CR531" s="241"/>
      <c r="CS531" s="241"/>
      <c r="CT531" s="241"/>
      <c r="CU531" s="241"/>
      <c r="CV531" s="241"/>
      <c r="CW531" s="241"/>
      <c r="CX531" s="241"/>
      <c r="CY531" s="241"/>
      <c r="CZ531" s="241"/>
    </row>
    <row r="532" s="240" customFormat="true" ht="25.15" customHeight="true" x14ac:dyDescent="0.2">
      <c r="A532" s="426"/>
      <c r="B532" s="426"/>
      <c r="C532" s="1084" t="s">
        <v>220</v>
      </c>
      <c r="D532" s="1079"/>
      <c r="E532" s="959">
        <v>0.27825910985677493</v>
      </c>
      <c r="F532" s="794"/>
      <c r="G532" s="794"/>
      <c r="H532" s="1079" t="s">
        <v>313</v>
      </c>
      <c r="I532" s="1079"/>
      <c r="J532" s="960">
        <v>2.5396801139037669E-3</v>
      </c>
      <c r="K532" s="794"/>
      <c r="L532" s="794"/>
      <c r="M532" s="1079" t="s">
        <v>230</v>
      </c>
      <c r="N532" s="1079"/>
      <c r="O532" s="961">
        <v>2.5229329880303044E-2</v>
      </c>
      <c r="P532" s="794"/>
      <c r="Q532" s="794"/>
      <c r="R532" s="241"/>
      <c r="Z532" s="241"/>
      <c r="AA532" s="241"/>
      <c r="AB532" s="241"/>
      <c r="AC532" s="241"/>
      <c r="AD532" s="241"/>
      <c r="AE532" s="241"/>
      <c r="AF532" s="241"/>
      <c r="AG532" s="241"/>
      <c r="AH532" s="241"/>
      <c r="AI532" s="241"/>
      <c r="AJ532" s="241"/>
      <c r="AK532" s="241"/>
      <c r="AL532" s="241"/>
      <c r="AM532" s="241"/>
      <c r="AN532" s="241"/>
      <c r="AO532" s="241"/>
      <c r="AP532" s="241"/>
      <c r="AQ532" s="241"/>
      <c r="AR532" s="241"/>
      <c r="AS532" s="241"/>
      <c r="AT532" s="241"/>
      <c r="AU532" s="241"/>
      <c r="AV532" s="241"/>
      <c r="AW532" s="241"/>
      <c r="AX532" s="241"/>
      <c r="AY532" s="241"/>
      <c r="AZ532" s="241"/>
      <c r="BB532" s="426"/>
      <c r="BZ532" s="241"/>
      <c r="CA532" s="241"/>
      <c r="CB532" s="241"/>
      <c r="CC532" s="241"/>
      <c r="CD532" s="241"/>
      <c r="CE532" s="241"/>
      <c r="CF532" s="241"/>
      <c r="CG532" s="241"/>
      <c r="CH532" s="241"/>
      <c r="CI532" s="241"/>
      <c r="CJ532" s="241"/>
      <c r="CK532" s="241"/>
      <c r="CL532" s="241"/>
      <c r="CM532" s="241"/>
      <c r="CN532" s="241"/>
      <c r="CO532" s="241"/>
      <c r="CP532" s="241"/>
      <c r="CQ532" s="241"/>
      <c r="CR532" s="241"/>
      <c r="CS532" s="241"/>
      <c r="CT532" s="241"/>
      <c r="CU532" s="241"/>
      <c r="CV532" s="241"/>
      <c r="CW532" s="241"/>
      <c r="CX532" s="241"/>
      <c r="CY532" s="241"/>
      <c r="CZ532" s="241"/>
    </row>
    <row r="533" s="240" customFormat="true" ht="25.15" customHeight="true" x14ac:dyDescent="0.2">
      <c r="A533" s="426"/>
      <c r="B533" s="426"/>
      <c r="C533" s="1084" t="s">
        <v>230</v>
      </c>
      <c r="D533" s="1079"/>
      <c r="E533" s="959">
        <v>0.14911835790210079</v>
      </c>
      <c r="F533" s="794"/>
      <c r="G533" s="794"/>
      <c r="H533" s="1079" t="s">
        <v>312</v>
      </c>
      <c r="I533" s="1079"/>
      <c r="J533" s="960">
        <v>2.7921730938217093E-3</v>
      </c>
      <c r="K533" s="794"/>
      <c r="L533" s="794"/>
      <c r="M533" s="1079" t="s">
        <v>260</v>
      </c>
      <c r="N533" s="1079"/>
      <c r="O533" s="961">
        <v>6.1359781667098393E-2</v>
      </c>
      <c r="P533" s="794"/>
      <c r="Q533" s="794"/>
      <c r="R533" s="241"/>
      <c r="Z533" s="241"/>
      <c r="AA533" s="241"/>
      <c r="AB533" s="241"/>
      <c r="AC533" s="241"/>
      <c r="AD533" s="241"/>
      <c r="AE533" s="241"/>
      <c r="AF533" s="241"/>
      <c r="AG533" s="241"/>
      <c r="AH533" s="241"/>
      <c r="AI533" s="241"/>
      <c r="AJ533" s="241"/>
      <c r="AK533" s="241"/>
      <c r="AL533" s="241"/>
      <c r="AM533" s="241"/>
      <c r="AN533" s="241"/>
      <c r="AO533" s="241"/>
      <c r="AP533" s="241"/>
      <c r="AQ533" s="241"/>
      <c r="AR533" s="241"/>
      <c r="AS533" s="241"/>
      <c r="AT533" s="241"/>
      <c r="AU533" s="241"/>
      <c r="AV533" s="241"/>
      <c r="AW533" s="241"/>
      <c r="AX533" s="241"/>
      <c r="AY533" s="241"/>
      <c r="AZ533" s="241"/>
      <c r="BB533" s="426"/>
      <c r="BZ533" s="241"/>
      <c r="CA533" s="241"/>
      <c r="CB533" s="241"/>
      <c r="CC533" s="241"/>
      <c r="CD533" s="241"/>
      <c r="CE533" s="241"/>
      <c r="CF533" s="241"/>
      <c r="CG533" s="241"/>
      <c r="CH533" s="241"/>
      <c r="CI533" s="241"/>
      <c r="CJ533" s="241"/>
      <c r="CK533" s="241"/>
      <c r="CL533" s="241"/>
      <c r="CM533" s="241"/>
      <c r="CN533" s="241"/>
      <c r="CO533" s="241"/>
      <c r="CP533" s="241"/>
      <c r="CQ533" s="241"/>
      <c r="CR533" s="241"/>
      <c r="CS533" s="241"/>
      <c r="CT533" s="241"/>
      <c r="CU533" s="241"/>
      <c r="CV533" s="241"/>
      <c r="CW533" s="241"/>
      <c r="CX533" s="241"/>
      <c r="CY533" s="241"/>
      <c r="CZ533" s="241"/>
    </row>
    <row r="534" s="240" customFormat="true" ht="25.15" customHeight="true" x14ac:dyDescent="0.2">
      <c r="A534" s="426"/>
      <c r="B534" s="426"/>
      <c r="C534" s="1084" t="s">
        <v>260</v>
      </c>
      <c r="D534" s="1079"/>
      <c r="E534" s="959">
        <v>8.8688733796122604E-2</v>
      </c>
      <c r="F534" s="794"/>
      <c r="G534" s="794"/>
      <c r="H534" s="1079" t="s">
        <v>262</v>
      </c>
      <c r="I534" s="1079"/>
      <c r="J534" s="960">
        <v>6.0182360667390813E-2</v>
      </c>
      <c r="K534" s="794"/>
      <c r="L534" s="794"/>
      <c r="M534" s="1079" t="s">
        <v>313</v>
      </c>
      <c r="N534" s="1079"/>
      <c r="O534" s="961">
        <v>1.0021931784405258E-3</v>
      </c>
      <c r="P534" s="794"/>
      <c r="Q534" s="794"/>
      <c r="R534" s="241"/>
      <c r="Z534" s="241"/>
      <c r="AA534" s="241"/>
      <c r="AB534" s="241"/>
      <c r="AC534" s="241"/>
      <c r="AD534" s="241"/>
      <c r="AE534" s="241"/>
      <c r="AF534" s="241"/>
      <c r="AG534" s="241"/>
      <c r="AH534" s="241"/>
      <c r="AI534" s="241"/>
      <c r="AJ534" s="241"/>
      <c r="AK534" s="241"/>
      <c r="AL534" s="241"/>
      <c r="AM534" s="241"/>
      <c r="AN534" s="241"/>
      <c r="AO534" s="241"/>
      <c r="AP534" s="241"/>
      <c r="AQ534" s="241"/>
      <c r="AR534" s="241"/>
      <c r="AS534" s="241"/>
      <c r="AT534" s="241"/>
      <c r="AU534" s="241"/>
      <c r="AV534" s="241"/>
      <c r="AW534" s="241"/>
      <c r="AX534" s="241"/>
      <c r="AY534" s="241"/>
      <c r="AZ534" s="241"/>
      <c r="BB534" s="426"/>
      <c r="BZ534" s="241"/>
      <c r="CA534" s="241"/>
      <c r="CB534" s="241"/>
      <c r="CC534" s="241"/>
      <c r="CD534" s="241"/>
      <c r="CE534" s="241"/>
      <c r="CF534" s="241"/>
      <c r="CG534" s="241"/>
      <c r="CH534" s="241"/>
      <c r="CI534" s="241"/>
      <c r="CJ534" s="241"/>
      <c r="CK534" s="241"/>
      <c r="CL534" s="241"/>
      <c r="CM534" s="241"/>
      <c r="CN534" s="241"/>
      <c r="CO534" s="241"/>
      <c r="CP534" s="241"/>
      <c r="CQ534" s="241"/>
      <c r="CR534" s="241"/>
      <c r="CS534" s="241"/>
      <c r="CT534" s="241"/>
      <c r="CU534" s="241"/>
      <c r="CV534" s="241"/>
      <c r="CW534" s="241"/>
      <c r="CX534" s="241"/>
      <c r="CY534" s="241"/>
      <c r="CZ534" s="241"/>
    </row>
    <row r="535" s="240" customFormat="true" ht="25.15" customHeight="true" x14ac:dyDescent="0.2">
      <c r="A535" s="426"/>
      <c r="B535" s="426"/>
      <c r="C535" s="1084" t="s">
        <v>313</v>
      </c>
      <c r="D535" s="1079"/>
      <c r="E535" s="959">
        <v>4.7632213175032392E-4</v>
      </c>
      <c r="F535" s="794"/>
      <c r="G535" s="794"/>
      <c r="H535" s="1079" t="s">
        <v>242</v>
      </c>
      <c r="I535" s="1079"/>
      <c r="J535" s="960">
        <v>0.10566914257437349</v>
      </c>
      <c r="K535" s="794"/>
      <c r="L535" s="794"/>
      <c r="M535" s="1079" t="s">
        <v>312</v>
      </c>
      <c r="N535" s="1079"/>
      <c r="O535" s="961">
        <v>1.5326821057460435E-3</v>
      </c>
      <c r="P535" s="794"/>
      <c r="Q535" s="794"/>
      <c r="R535" s="241"/>
      <c r="Z535" s="241"/>
      <c r="AA535" s="241"/>
      <c r="AB535" s="241"/>
      <c r="AC535" s="241"/>
      <c r="AD535" s="241"/>
      <c r="AE535" s="241"/>
      <c r="AF535" s="241"/>
      <c r="AG535" s="241"/>
      <c r="AH535" s="241"/>
      <c r="AI535" s="241"/>
      <c r="AJ535" s="241"/>
      <c r="AK535" s="241"/>
      <c r="AL535" s="241"/>
      <c r="AM535" s="241"/>
      <c r="AN535" s="241"/>
      <c r="AO535" s="241"/>
      <c r="AP535" s="241"/>
      <c r="AQ535" s="241"/>
      <c r="AR535" s="241"/>
      <c r="AS535" s="241"/>
      <c r="AT535" s="241"/>
      <c r="AU535" s="241"/>
      <c r="AV535" s="241"/>
      <c r="AW535" s="241"/>
      <c r="AX535" s="241"/>
      <c r="AY535" s="241"/>
      <c r="AZ535" s="241"/>
      <c r="BB535" s="426"/>
      <c r="BZ535" s="241"/>
      <c r="CA535" s="241"/>
      <c r="CB535" s="241"/>
      <c r="CC535" s="241"/>
      <c r="CD535" s="241"/>
      <c r="CE535" s="241"/>
      <c r="CF535" s="241"/>
      <c r="CG535" s="241"/>
      <c r="CH535" s="241"/>
      <c r="CI535" s="241"/>
      <c r="CJ535" s="241"/>
      <c r="CK535" s="241"/>
      <c r="CL535" s="241"/>
      <c r="CM535" s="241"/>
      <c r="CN535" s="241"/>
      <c r="CO535" s="241"/>
      <c r="CP535" s="241"/>
      <c r="CQ535" s="241"/>
      <c r="CR535" s="241"/>
      <c r="CS535" s="241"/>
      <c r="CT535" s="241"/>
      <c r="CU535" s="241"/>
      <c r="CV535" s="241"/>
      <c r="CW535" s="241"/>
      <c r="CX535" s="241"/>
      <c r="CY535" s="241"/>
      <c r="CZ535" s="241"/>
    </row>
    <row r="536" s="240" customFormat="true" ht="25.15" customHeight="true" x14ac:dyDescent="0.2">
      <c r="A536" s="426"/>
      <c r="B536" s="426"/>
      <c r="C536" s="1084" t="s">
        <v>312</v>
      </c>
      <c r="D536" s="1079"/>
      <c r="E536" s="959">
        <v>3.6519980734374133E-3</v>
      </c>
      <c r="F536" s="794"/>
      <c r="G536" s="794"/>
      <c r="H536" s="1079" t="s">
        <v>217</v>
      </c>
      <c r="I536" s="1079"/>
      <c r="J536" s="960">
        <v>0.22091076772214402</v>
      </c>
      <c r="K536" s="794"/>
      <c r="L536" s="794"/>
      <c r="M536" s="1079" t="s">
        <v>262</v>
      </c>
      <c r="N536" s="1079"/>
      <c r="O536" s="961">
        <v>1.2685492674390108E-2</v>
      </c>
      <c r="P536" s="794"/>
      <c r="Q536" s="794"/>
      <c r="R536" s="241"/>
      <c r="Z536" s="241"/>
      <c r="AA536" s="241"/>
      <c r="AB536" s="241"/>
      <c r="AC536" s="241"/>
      <c r="AD536" s="241"/>
      <c r="AE536" s="241"/>
      <c r="AF536" s="241"/>
      <c r="AG536" s="241"/>
      <c r="AH536" s="241"/>
      <c r="AI536" s="241"/>
      <c r="AJ536" s="241"/>
      <c r="AK536" s="241"/>
      <c r="AL536" s="241"/>
      <c r="AM536" s="241"/>
      <c r="AN536" s="241"/>
      <c r="AO536" s="241"/>
      <c r="AP536" s="241"/>
      <c r="AQ536" s="241"/>
      <c r="AR536" s="241"/>
      <c r="AS536" s="241"/>
      <c r="AT536" s="241"/>
      <c r="AU536" s="241"/>
      <c r="AV536" s="241"/>
      <c r="AW536" s="241"/>
      <c r="AX536" s="241"/>
      <c r="AY536" s="241"/>
      <c r="AZ536" s="241"/>
      <c r="BB536" s="426"/>
      <c r="BZ536" s="241"/>
      <c r="CA536" s="241"/>
      <c r="CB536" s="241"/>
      <c r="CC536" s="241"/>
      <c r="CD536" s="241"/>
      <c r="CE536" s="241"/>
      <c r="CF536" s="241"/>
      <c r="CG536" s="241"/>
      <c r="CH536" s="241"/>
      <c r="CI536" s="241"/>
      <c r="CJ536" s="241"/>
      <c r="CK536" s="241"/>
      <c r="CL536" s="241"/>
      <c r="CM536" s="241"/>
      <c r="CN536" s="241"/>
      <c r="CO536" s="241"/>
      <c r="CP536" s="241"/>
      <c r="CQ536" s="241"/>
      <c r="CR536" s="241"/>
      <c r="CS536" s="241"/>
      <c r="CT536" s="241"/>
      <c r="CU536" s="241"/>
      <c r="CV536" s="241"/>
      <c r="CW536" s="241"/>
      <c r="CX536" s="241"/>
      <c r="CY536" s="241"/>
      <c r="CZ536" s="241"/>
    </row>
    <row r="537" s="240" customFormat="true" ht="25.15" customHeight="true" x14ac:dyDescent="0.2">
      <c r="A537" s="426"/>
      <c r="B537" s="426"/>
      <c r="C537" s="1084" t="s">
        <v>262</v>
      </c>
      <c r="D537" s="1079"/>
      <c r="E537" s="959">
        <v>5.6499795155305704E-2</v>
      </c>
      <c r="F537" s="794"/>
      <c r="G537" s="794"/>
      <c r="H537" s="1079" t="s">
        <v>322</v>
      </c>
      <c r="I537" s="1079"/>
      <c r="J537" s="960">
        <v>8.9002637734726902E-4</v>
      </c>
      <c r="K537" s="794"/>
      <c r="L537" s="794"/>
      <c r="M537" s="1079" t="s">
        <v>242</v>
      </c>
      <c r="N537" s="1079"/>
      <c r="O537" s="961">
        <v>9.7865878087138886E-3</v>
      </c>
      <c r="P537" s="794"/>
      <c r="Q537" s="794"/>
      <c r="R537" s="241"/>
      <c r="Z537" s="241"/>
      <c r="AA537" s="241"/>
      <c r="AB537" s="241"/>
      <c r="AC537" s="241"/>
      <c r="AD537" s="241"/>
      <c r="AE537" s="241"/>
      <c r="AF537" s="241"/>
      <c r="AG537" s="241"/>
      <c r="AH537" s="241"/>
      <c r="AI537" s="241"/>
      <c r="AJ537" s="241"/>
      <c r="AK537" s="241"/>
      <c r="AL537" s="241"/>
      <c r="AM537" s="241"/>
      <c r="AN537" s="241"/>
      <c r="AO537" s="241"/>
      <c r="AP537" s="241"/>
      <c r="AQ537" s="241"/>
      <c r="AR537" s="241"/>
      <c r="AS537" s="241"/>
      <c r="AT537" s="241"/>
      <c r="AU537" s="241"/>
      <c r="AV537" s="241"/>
      <c r="AW537" s="241"/>
      <c r="AX537" s="241"/>
      <c r="AY537" s="241"/>
      <c r="AZ537" s="241"/>
      <c r="BB537" s="426"/>
      <c r="BZ537" s="241"/>
      <c r="CA537" s="241"/>
      <c r="CB537" s="241"/>
      <c r="CC537" s="241"/>
      <c r="CD537" s="241"/>
      <c r="CE537" s="241"/>
      <c r="CF537" s="241"/>
      <c r="CG537" s="241"/>
      <c r="CH537" s="241"/>
      <c r="CI537" s="241"/>
      <c r="CJ537" s="241"/>
      <c r="CK537" s="241"/>
      <c r="CL537" s="241"/>
      <c r="CM537" s="241"/>
      <c r="CN537" s="241"/>
      <c r="CO537" s="241"/>
      <c r="CP537" s="241"/>
      <c r="CQ537" s="241"/>
      <c r="CR537" s="241"/>
      <c r="CS537" s="241"/>
      <c r="CT537" s="241"/>
      <c r="CU537" s="241"/>
      <c r="CV537" s="241"/>
      <c r="CW537" s="241"/>
      <c r="CX537" s="241"/>
      <c r="CY537" s="241"/>
      <c r="CZ537" s="241"/>
    </row>
    <row r="538" s="240" customFormat="true" ht="25.15" customHeight="true" x14ac:dyDescent="0.2">
      <c r="A538" s="426"/>
      <c r="B538" s="426"/>
      <c r="C538" s="1084" t="s">
        <v>242</v>
      </c>
      <c r="D538" s="1079"/>
      <c r="E538" s="959">
        <v>0.10338100897688698</v>
      </c>
      <c r="F538" s="794"/>
      <c r="G538" s="794"/>
      <c r="H538" s="1079" t="s">
        <v>306</v>
      </c>
      <c r="I538" s="1079"/>
      <c r="J538" s="960">
        <v>5.1450687498633295E-3</v>
      </c>
      <c r="K538" s="794"/>
      <c r="L538" s="794"/>
      <c r="M538" s="1079" t="s">
        <v>217</v>
      </c>
      <c r="N538" s="1079"/>
      <c r="O538" s="961">
        <v>0.13539878619265752</v>
      </c>
      <c r="P538" s="794"/>
      <c r="Q538" s="794"/>
      <c r="R538" s="241"/>
      <c r="Z538" s="241"/>
      <c r="AA538" s="241"/>
      <c r="AB538" s="241"/>
      <c r="AC538" s="241"/>
      <c r="AD538" s="241"/>
      <c r="AE538" s="241"/>
      <c r="AF538" s="241"/>
      <c r="AG538" s="241"/>
      <c r="AH538" s="241"/>
      <c r="AI538" s="241"/>
      <c r="AJ538" s="241"/>
      <c r="AK538" s="241"/>
      <c r="AL538" s="241"/>
      <c r="AM538" s="241"/>
      <c r="AN538" s="241"/>
      <c r="AO538" s="241"/>
      <c r="AP538" s="241"/>
      <c r="AQ538" s="241"/>
      <c r="AR538" s="241"/>
      <c r="AS538" s="241"/>
      <c r="AT538" s="241"/>
      <c r="AU538" s="241"/>
      <c r="AV538" s="241"/>
      <c r="AW538" s="241"/>
      <c r="AX538" s="241"/>
      <c r="AY538" s="241"/>
      <c r="AZ538" s="241"/>
      <c r="BB538" s="426"/>
      <c r="BZ538" s="241"/>
      <c r="CA538" s="241"/>
      <c r="CB538" s="241"/>
      <c r="CC538" s="241"/>
      <c r="CD538" s="241"/>
      <c r="CE538" s="241"/>
      <c r="CF538" s="241"/>
      <c r="CG538" s="241"/>
      <c r="CH538" s="241"/>
      <c r="CI538" s="241"/>
      <c r="CJ538" s="241"/>
      <c r="CK538" s="241"/>
      <c r="CL538" s="241"/>
      <c r="CM538" s="241"/>
      <c r="CN538" s="241"/>
      <c r="CO538" s="241"/>
      <c r="CP538" s="241"/>
      <c r="CQ538" s="241"/>
      <c r="CR538" s="241"/>
      <c r="CS538" s="241"/>
      <c r="CT538" s="241"/>
      <c r="CU538" s="241"/>
      <c r="CV538" s="241"/>
      <c r="CW538" s="241"/>
      <c r="CX538" s="241"/>
      <c r="CY538" s="241"/>
      <c r="CZ538" s="241"/>
    </row>
    <row r="539" s="240" customFormat="true" ht="25.15" customHeight="true" x14ac:dyDescent="0.2">
      <c r="A539" s="426"/>
      <c r="B539" s="426"/>
      <c r="C539" s="1084" t="s">
        <v>217</v>
      </c>
      <c r="D539" s="1079"/>
      <c r="E539" s="959">
        <v>0.30175230825530458</v>
      </c>
      <c r="F539" s="794"/>
      <c r="G539" s="794"/>
      <c r="H539" s="1079" t="s">
        <v>258</v>
      </c>
      <c r="I539" s="1079"/>
      <c r="J539" s="960">
        <v>3.9200088060657792E-2</v>
      </c>
      <c r="K539" s="794"/>
      <c r="L539" s="794"/>
      <c r="M539" s="1079" t="s">
        <v>322</v>
      </c>
      <c r="N539" s="1079"/>
      <c r="O539" s="961">
        <v>1.1436106303454533E-3</v>
      </c>
      <c r="P539" s="794"/>
      <c r="Q539" s="794"/>
      <c r="R539" s="241"/>
      <c r="Z539" s="241"/>
      <c r="AA539" s="241"/>
      <c r="AB539" s="241"/>
      <c r="AC539" s="241"/>
      <c r="AD539" s="241"/>
      <c r="AE539" s="241"/>
      <c r="AF539" s="241"/>
      <c r="AG539" s="241"/>
      <c r="AH539" s="241"/>
      <c r="AI539" s="241"/>
      <c r="AJ539" s="241"/>
      <c r="AK539" s="241"/>
      <c r="AL539" s="241"/>
      <c r="AM539" s="241"/>
      <c r="AN539" s="241"/>
      <c r="AO539" s="241"/>
      <c r="AP539" s="241"/>
      <c r="AQ539" s="241"/>
      <c r="AR539" s="241"/>
      <c r="AS539" s="241"/>
      <c r="AT539" s="241"/>
      <c r="AU539" s="241"/>
      <c r="AV539" s="241"/>
      <c r="AW539" s="241"/>
      <c r="AX539" s="241"/>
      <c r="AY539" s="241"/>
      <c r="AZ539" s="241"/>
      <c r="BB539" s="426"/>
      <c r="BZ539" s="241"/>
      <c r="CA539" s="241"/>
      <c r="CB539" s="241"/>
      <c r="CC539" s="241"/>
      <c r="CD539" s="241"/>
      <c r="CE539" s="241"/>
      <c r="CF539" s="241"/>
      <c r="CG539" s="241"/>
      <c r="CH539" s="241"/>
      <c r="CI539" s="241"/>
      <c r="CJ539" s="241"/>
      <c r="CK539" s="241"/>
      <c r="CL539" s="241"/>
      <c r="CM539" s="241"/>
      <c r="CN539" s="241"/>
      <c r="CO539" s="241"/>
      <c r="CP539" s="241"/>
      <c r="CQ539" s="241"/>
      <c r="CR539" s="241"/>
      <c r="CS539" s="241"/>
      <c r="CT539" s="241"/>
      <c r="CU539" s="241"/>
      <c r="CV539" s="241"/>
      <c r="CW539" s="241"/>
      <c r="CX539" s="241"/>
      <c r="CY539" s="241"/>
      <c r="CZ539" s="241"/>
    </row>
    <row r="540" s="240" customFormat="true" ht="25.15" customHeight="true" x14ac:dyDescent="0.2">
      <c r="A540" s="426"/>
      <c r="B540" s="426"/>
      <c r="C540" s="1084" t="s">
        <v>322</v>
      </c>
      <c r="D540" s="1079"/>
      <c r="E540" s="959">
        <v>2.2265773879968567E-4</v>
      </c>
      <c r="F540" s="794"/>
      <c r="G540" s="794"/>
      <c r="H540" s="1079" t="s">
        <v>317</v>
      </c>
      <c r="I540" s="1079"/>
      <c r="J540" s="960">
        <v>2.4019333180228418E-3</v>
      </c>
      <c r="K540" s="794"/>
      <c r="L540" s="794"/>
      <c r="M540" s="1079" t="s">
        <v>306</v>
      </c>
      <c r="N540" s="1079"/>
      <c r="O540" s="961">
        <v>1.0871458008623506E-4</v>
      </c>
      <c r="P540" s="794"/>
      <c r="Q540" s="794"/>
      <c r="R540" s="241"/>
      <c r="Z540" s="241"/>
      <c r="AA540" s="241"/>
      <c r="AB540" s="241"/>
      <c r="AC540" s="241"/>
      <c r="AD540" s="241"/>
      <c r="AE540" s="241"/>
      <c r="AF540" s="241"/>
      <c r="AG540" s="241"/>
      <c r="AH540" s="241"/>
      <c r="AI540" s="241"/>
      <c r="AJ540" s="241"/>
      <c r="AK540" s="241"/>
      <c r="AL540" s="241"/>
      <c r="AM540" s="241"/>
      <c r="AN540" s="241"/>
      <c r="AO540" s="241"/>
      <c r="AP540" s="241"/>
      <c r="AQ540" s="241"/>
      <c r="AR540" s="241"/>
      <c r="AS540" s="241"/>
      <c r="AT540" s="241"/>
      <c r="AU540" s="241"/>
      <c r="AV540" s="241"/>
      <c r="AW540" s="241"/>
      <c r="AX540" s="241"/>
      <c r="AY540" s="241"/>
      <c r="AZ540" s="241"/>
      <c r="BB540" s="426"/>
      <c r="BZ540" s="241"/>
      <c r="CA540" s="241"/>
      <c r="CB540" s="241"/>
      <c r="CC540" s="241"/>
      <c r="CD540" s="241"/>
      <c r="CE540" s="241"/>
      <c r="CF540" s="241"/>
      <c r="CG540" s="241"/>
      <c r="CH540" s="241"/>
      <c r="CI540" s="241"/>
      <c r="CJ540" s="241"/>
      <c r="CK540" s="241"/>
      <c r="CL540" s="241"/>
      <c r="CM540" s="241"/>
      <c r="CN540" s="241"/>
      <c r="CO540" s="241"/>
      <c r="CP540" s="241"/>
      <c r="CQ540" s="241"/>
      <c r="CR540" s="241"/>
      <c r="CS540" s="241"/>
      <c r="CT540" s="241"/>
      <c r="CU540" s="241"/>
      <c r="CV540" s="241"/>
      <c r="CW540" s="241"/>
      <c r="CX540" s="241"/>
      <c r="CY540" s="241"/>
      <c r="CZ540" s="241"/>
    </row>
    <row r="541" s="240" customFormat="true" ht="25.15" customHeight="true" x14ac:dyDescent="0.2">
      <c r="A541" s="426"/>
      <c r="B541" s="426"/>
      <c r="C541" s="1084" t="s">
        <v>306</v>
      </c>
      <c r="D541" s="1079"/>
      <c r="E541" s="959">
        <v>6.4384715514788568E-3</v>
      </c>
      <c r="F541" s="794"/>
      <c r="G541" s="794"/>
      <c r="H541" s="1079" t="s">
        <v>326</v>
      </c>
      <c r="I541" s="1079"/>
      <c r="J541" s="960">
        <v>3.8238502083693657E-4</v>
      </c>
      <c r="K541" s="794"/>
      <c r="L541" s="794"/>
      <c r="M541" s="1079" t="s">
        <v>258</v>
      </c>
      <c r="N541" s="1079"/>
      <c r="O541" s="961">
        <v>6.628857264908844E-2</v>
      </c>
      <c r="P541" s="794"/>
      <c r="Q541" s="794"/>
      <c r="R541" s="241"/>
      <c r="Z541" s="241"/>
      <c r="AA541" s="241"/>
      <c r="AB541" s="241"/>
      <c r="AC541" s="241"/>
      <c r="AD541" s="241"/>
      <c r="AE541" s="241"/>
      <c r="AF541" s="241"/>
      <c r="AG541" s="241"/>
      <c r="AH541" s="241"/>
      <c r="AI541" s="241"/>
      <c r="AJ541" s="241"/>
      <c r="AK541" s="241"/>
      <c r="AL541" s="241"/>
      <c r="AM541" s="241"/>
      <c r="AN541" s="241"/>
      <c r="AO541" s="241"/>
      <c r="AP541" s="241"/>
      <c r="AQ541" s="241"/>
      <c r="AR541" s="241"/>
      <c r="AS541" s="241"/>
      <c r="AT541" s="241"/>
      <c r="AU541" s="241"/>
      <c r="AV541" s="241"/>
      <c r="AW541" s="241"/>
      <c r="AX541" s="241"/>
      <c r="AY541" s="241"/>
      <c r="AZ541" s="241"/>
      <c r="BB541" s="426"/>
      <c r="BZ541" s="241"/>
      <c r="CA541" s="241"/>
      <c r="CB541" s="241"/>
      <c r="CC541" s="241"/>
      <c r="CD541" s="241"/>
      <c r="CE541" s="241"/>
      <c r="CF541" s="241"/>
      <c r="CG541" s="241"/>
      <c r="CH541" s="241"/>
      <c r="CI541" s="241"/>
      <c r="CJ541" s="241"/>
      <c r="CK541" s="241"/>
      <c r="CL541" s="241"/>
      <c r="CM541" s="241"/>
      <c r="CN541" s="241"/>
      <c r="CO541" s="241"/>
      <c r="CP541" s="241"/>
      <c r="CQ541" s="241"/>
      <c r="CR541" s="241"/>
      <c r="CS541" s="241"/>
      <c r="CT541" s="241"/>
      <c r="CU541" s="241"/>
      <c r="CV541" s="241"/>
      <c r="CW541" s="241"/>
      <c r="CX541" s="241"/>
      <c r="CY541" s="241"/>
      <c r="CZ541" s="241"/>
    </row>
    <row r="542" s="240" customFormat="true" ht="25.15" customHeight="true" x14ac:dyDescent="0.2">
      <c r="A542" s="426"/>
      <c r="B542" s="426"/>
      <c r="C542" s="1084" t="s">
        <v>258</v>
      </c>
      <c r="D542" s="1079"/>
      <c r="E542" s="959">
        <v>9.9962932862947274E-2</v>
      </c>
      <c r="F542" s="794"/>
      <c r="G542" s="794"/>
      <c r="H542" s="1079" t="s">
        <v>328</v>
      </c>
      <c r="I542" s="1079"/>
      <c r="J542" s="960">
        <v>1.976210174046249E-4</v>
      </c>
      <c r="K542" s="794"/>
      <c r="L542" s="794"/>
      <c r="M542" s="1079" t="s">
        <v>317</v>
      </c>
      <c r="N542" s="1079"/>
      <c r="O542" s="968">
        <v>5.6594709516215604E-5</v>
      </c>
      <c r="P542" s="794"/>
      <c r="Q542" s="794"/>
      <c r="R542" s="241"/>
      <c r="Z542" s="241"/>
      <c r="AA542" s="241"/>
      <c r="AB542" s="241"/>
      <c r="AC542" s="241"/>
      <c r="AD542" s="241"/>
      <c r="AE542" s="241"/>
      <c r="AF542" s="241"/>
      <c r="AG542" s="241"/>
      <c r="AH542" s="241"/>
      <c r="AI542" s="241"/>
      <c r="AJ542" s="241"/>
      <c r="AK542" s="241"/>
      <c r="AL542" s="241"/>
      <c r="AM542" s="241"/>
      <c r="AN542" s="241"/>
      <c r="AO542" s="241"/>
      <c r="AP542" s="241"/>
      <c r="AQ542" s="241"/>
      <c r="AR542" s="241"/>
      <c r="AS542" s="241"/>
      <c r="AT542" s="241"/>
      <c r="AU542" s="241"/>
      <c r="AV542" s="241"/>
      <c r="AW542" s="241"/>
      <c r="AX542" s="241"/>
      <c r="AY542" s="241"/>
      <c r="AZ542" s="241"/>
      <c r="BB542" s="426"/>
      <c r="BZ542" s="241"/>
      <c r="CA542" s="241"/>
      <c r="CB542" s="241"/>
      <c r="CC542" s="241"/>
      <c r="CD542" s="241"/>
      <c r="CE542" s="241"/>
      <c r="CF542" s="241"/>
      <c r="CG542" s="241"/>
      <c r="CH542" s="241"/>
      <c r="CI542" s="241"/>
      <c r="CJ542" s="241"/>
      <c r="CK542" s="241"/>
      <c r="CL542" s="241"/>
      <c r="CM542" s="241"/>
      <c r="CN542" s="241"/>
      <c r="CO542" s="241"/>
      <c r="CP542" s="241"/>
      <c r="CQ542" s="241"/>
      <c r="CR542" s="241"/>
      <c r="CS542" s="241"/>
      <c r="CT542" s="241"/>
      <c r="CU542" s="241"/>
      <c r="CV542" s="241"/>
      <c r="CW542" s="241"/>
      <c r="CX542" s="241"/>
      <c r="CY542" s="241"/>
      <c r="CZ542" s="241"/>
    </row>
    <row r="543" s="240" customFormat="true" ht="25.15" customHeight="true" x14ac:dyDescent="0.2">
      <c r="A543" s="426"/>
      <c r="B543" s="426"/>
      <c r="C543" s="1084" t="s">
        <v>317</v>
      </c>
      <c r="D543" s="1079"/>
      <c r="E543" s="959">
        <v>9.1554328271987778E-4</v>
      </c>
      <c r="F543" s="794"/>
      <c r="G543" s="794"/>
      <c r="H543" s="1079" t="s">
        <v>235</v>
      </c>
      <c r="I543" s="1079"/>
      <c r="J543" s="960">
        <v>0.12103007935553789</v>
      </c>
      <c r="K543" s="794"/>
      <c r="L543" s="794"/>
      <c r="M543" s="1079" t="s">
        <v>326</v>
      </c>
      <c r="N543" s="1079"/>
      <c r="O543" s="968">
        <v>3.2885166512516518E-5</v>
      </c>
      <c r="P543" s="794"/>
      <c r="Q543" s="794"/>
      <c r="R543" s="241"/>
      <c r="Z543" s="241"/>
      <c r="AA543" s="241"/>
      <c r="AB543" s="241"/>
      <c r="AC543" s="241"/>
      <c r="AD543" s="241"/>
      <c r="AE543" s="241"/>
      <c r="AF543" s="241"/>
      <c r="AG543" s="241"/>
      <c r="AH543" s="241"/>
      <c r="AI543" s="241"/>
      <c r="AJ543" s="241"/>
      <c r="AK543" s="241"/>
      <c r="AL543" s="241"/>
      <c r="AM543" s="241"/>
      <c r="AN543" s="241"/>
      <c r="AO543" s="241"/>
      <c r="AP543" s="241"/>
      <c r="AQ543" s="241"/>
      <c r="AR543" s="241"/>
      <c r="AS543" s="241"/>
      <c r="AT543" s="241"/>
      <c r="AU543" s="241"/>
      <c r="AV543" s="241"/>
      <c r="AW543" s="241"/>
      <c r="AX543" s="241"/>
      <c r="AY543" s="241"/>
      <c r="AZ543" s="241"/>
      <c r="BB543" s="426"/>
      <c r="BZ543" s="241"/>
      <c r="CA543" s="241"/>
      <c r="CB543" s="241"/>
      <c r="CC543" s="241"/>
      <c r="CD543" s="241"/>
      <c r="CE543" s="241"/>
      <c r="CF543" s="241"/>
      <c r="CG543" s="241"/>
      <c r="CH543" s="241"/>
      <c r="CI543" s="241"/>
      <c r="CJ543" s="241"/>
      <c r="CK543" s="241"/>
      <c r="CL543" s="241"/>
      <c r="CM543" s="241"/>
      <c r="CN543" s="241"/>
      <c r="CO543" s="241"/>
      <c r="CP543" s="241"/>
      <c r="CQ543" s="241"/>
      <c r="CR543" s="241"/>
      <c r="CS543" s="241"/>
      <c r="CT543" s="241"/>
      <c r="CU543" s="241"/>
      <c r="CV543" s="241"/>
      <c r="CW543" s="241"/>
      <c r="CX543" s="241"/>
      <c r="CY543" s="241"/>
      <c r="CZ543" s="241"/>
    </row>
    <row r="544" s="240" customFormat="true" ht="25.15" customHeight="true" x14ac:dyDescent="0.2">
      <c r="A544" s="426"/>
      <c r="B544" s="426"/>
      <c r="C544" s="1084" t="s">
        <v>326</v>
      </c>
      <c r="D544" s="1079"/>
      <c r="E544" s="959">
        <v>5.7589275794436715E-4</v>
      </c>
      <c r="F544" s="794"/>
      <c r="G544" s="794"/>
      <c r="H544" s="1079" t="s">
        <v>311</v>
      </c>
      <c r="I544" s="1079"/>
      <c r="J544" s="960">
        <v>1.6221438464483255E-4</v>
      </c>
      <c r="K544" s="794"/>
      <c r="L544" s="794"/>
      <c r="M544" s="1079" t="s">
        <v>328</v>
      </c>
      <c r="N544" s="1079"/>
      <c r="O544" s="968">
        <v>2.768036903618489E-5</v>
      </c>
      <c r="P544" s="794"/>
      <c r="Q544" s="794"/>
      <c r="R544" s="241"/>
      <c r="Z544" s="241"/>
      <c r="AA544" s="241"/>
      <c r="AB544" s="241"/>
      <c r="AC544" s="241"/>
      <c r="AD544" s="241"/>
      <c r="AE544" s="241"/>
      <c r="AF544" s="241"/>
      <c r="AG544" s="241"/>
      <c r="AH544" s="241"/>
      <c r="AI544" s="241"/>
      <c r="AJ544" s="241"/>
      <c r="AK544" s="241"/>
      <c r="AL544" s="241"/>
      <c r="AM544" s="241"/>
      <c r="AN544" s="241"/>
      <c r="AO544" s="241"/>
      <c r="AP544" s="241"/>
      <c r="AQ544" s="241"/>
      <c r="AR544" s="241"/>
      <c r="AS544" s="241"/>
      <c r="AT544" s="241"/>
      <c r="AU544" s="241"/>
      <c r="AV544" s="241"/>
      <c r="AW544" s="241"/>
      <c r="AX544" s="241"/>
      <c r="AY544" s="241"/>
      <c r="AZ544" s="241"/>
      <c r="BB544" s="426"/>
      <c r="BZ544" s="241"/>
      <c r="CA544" s="241"/>
      <c r="CB544" s="241"/>
      <c r="CC544" s="241"/>
      <c r="CD544" s="241"/>
      <c r="CE544" s="241"/>
      <c r="CF544" s="241"/>
      <c r="CG544" s="241"/>
      <c r="CH544" s="241"/>
      <c r="CI544" s="241"/>
      <c r="CJ544" s="241"/>
      <c r="CK544" s="241"/>
      <c r="CL544" s="241"/>
      <c r="CM544" s="241"/>
      <c r="CN544" s="241"/>
      <c r="CO544" s="241"/>
      <c r="CP544" s="241"/>
      <c r="CQ544" s="241"/>
      <c r="CR544" s="241"/>
      <c r="CS544" s="241"/>
      <c r="CT544" s="241"/>
      <c r="CU544" s="241"/>
      <c r="CV544" s="241"/>
      <c r="CW544" s="241"/>
      <c r="CX544" s="241"/>
      <c r="CY544" s="241"/>
      <c r="CZ544" s="241"/>
    </row>
    <row r="545" s="240" customFormat="true" ht="25.15" customHeight="true" x14ac:dyDescent="0.2">
      <c r="A545" s="426"/>
      <c r="B545" s="426"/>
      <c r="C545" s="1084" t="s">
        <v>328</v>
      </c>
      <c r="D545" s="1079"/>
      <c r="E545" s="969">
        <v>8.0087161243472141E-5</v>
      </c>
      <c r="F545" s="794"/>
      <c r="G545" s="794"/>
      <c r="H545" s="1079" t="s">
        <v>289</v>
      </c>
      <c r="I545" s="1079"/>
      <c r="J545" s="960">
        <v>3.6849976485936646E-3</v>
      </c>
      <c r="K545" s="794"/>
      <c r="L545" s="794"/>
      <c r="M545" s="1079" t="s">
        <v>235</v>
      </c>
      <c r="N545" s="1079"/>
      <c r="O545" s="961">
        <v>6.0849814575830212E-2</v>
      </c>
      <c r="P545" s="794"/>
      <c r="Q545" s="794"/>
      <c r="R545" s="241"/>
      <c r="Z545" s="241"/>
      <c r="AA545" s="241"/>
      <c r="AB545" s="241"/>
      <c r="AC545" s="241"/>
      <c r="AD545" s="241"/>
      <c r="AE545" s="241"/>
      <c r="AF545" s="241"/>
      <c r="AG545" s="241"/>
      <c r="AH545" s="241"/>
      <c r="AI545" s="241"/>
      <c r="AJ545" s="241"/>
      <c r="AK545" s="241"/>
      <c r="AL545" s="241"/>
      <c r="AM545" s="241"/>
      <c r="AN545" s="241"/>
      <c r="AO545" s="241"/>
      <c r="AP545" s="241"/>
      <c r="AQ545" s="241"/>
      <c r="AR545" s="241"/>
      <c r="AS545" s="241"/>
      <c r="AT545" s="241"/>
      <c r="AU545" s="241"/>
      <c r="AV545" s="241"/>
      <c r="AW545" s="241"/>
      <c r="AX545" s="241"/>
      <c r="AY545" s="241"/>
      <c r="AZ545" s="241"/>
      <c r="BB545" s="426"/>
      <c r="BZ545" s="241"/>
      <c r="CA545" s="241"/>
      <c r="CB545" s="241"/>
      <c r="CC545" s="241"/>
      <c r="CD545" s="241"/>
      <c r="CE545" s="241"/>
      <c r="CF545" s="241"/>
      <c r="CG545" s="241"/>
      <c r="CH545" s="241"/>
      <c r="CI545" s="241"/>
      <c r="CJ545" s="241"/>
      <c r="CK545" s="241"/>
      <c r="CL545" s="241"/>
      <c r="CM545" s="241"/>
      <c r="CN545" s="241"/>
      <c r="CO545" s="241"/>
      <c r="CP545" s="241"/>
      <c r="CQ545" s="241"/>
      <c r="CR545" s="241"/>
      <c r="CS545" s="241"/>
      <c r="CT545" s="241"/>
      <c r="CU545" s="241"/>
      <c r="CV545" s="241"/>
      <c r="CW545" s="241"/>
      <c r="CX545" s="241"/>
      <c r="CY545" s="241"/>
      <c r="CZ545" s="241"/>
    </row>
    <row r="546" s="240" customFormat="true" ht="25.15" customHeight="true" x14ac:dyDescent="0.2">
      <c r="A546" s="426"/>
      <c r="B546" s="426"/>
      <c r="C546" s="1084" t="s">
        <v>235</v>
      </c>
      <c r="D546" s="1079"/>
      <c r="E546" s="959">
        <v>0.13538102184437462</v>
      </c>
      <c r="F546" s="794"/>
      <c r="G546" s="794"/>
      <c r="H546" s="1079" t="s">
        <v>310</v>
      </c>
      <c r="I546" s="1079"/>
      <c r="J546" s="960">
        <v>4.2214296780595546E-4</v>
      </c>
      <c r="K546" s="794"/>
      <c r="L546" s="794"/>
      <c r="M546" s="1079" t="s">
        <v>311</v>
      </c>
      <c r="N546" s="1079"/>
      <c r="O546" s="961">
        <v>2.422389852115089E-3</v>
      </c>
      <c r="P546" s="794"/>
      <c r="Q546" s="794"/>
      <c r="R546" s="241"/>
      <c r="Z546" s="241"/>
      <c r="AA546" s="241"/>
      <c r="AB546" s="241"/>
      <c r="AC546" s="241"/>
      <c r="AD546" s="241"/>
      <c r="AE546" s="241"/>
      <c r="AF546" s="241"/>
      <c r="AG546" s="241"/>
      <c r="AH546" s="241"/>
      <c r="AI546" s="241"/>
      <c r="AJ546" s="241"/>
      <c r="AK546" s="241"/>
      <c r="AL546" s="241"/>
      <c r="AM546" s="241"/>
      <c r="AN546" s="241"/>
      <c r="AO546" s="241"/>
      <c r="AP546" s="241"/>
      <c r="AQ546" s="241"/>
      <c r="AR546" s="241"/>
      <c r="AS546" s="241"/>
      <c r="AT546" s="241"/>
      <c r="AU546" s="241"/>
      <c r="AV546" s="241"/>
      <c r="AW546" s="241"/>
      <c r="AX546" s="241"/>
      <c r="AY546" s="241"/>
      <c r="AZ546" s="241"/>
      <c r="BB546" s="426"/>
      <c r="BZ546" s="241"/>
      <c r="CA546" s="241"/>
      <c r="CB546" s="241"/>
      <c r="CC546" s="241"/>
      <c r="CD546" s="241"/>
      <c r="CE546" s="241"/>
      <c r="CF546" s="241"/>
      <c r="CG546" s="241"/>
      <c r="CH546" s="241"/>
      <c r="CI546" s="241"/>
      <c r="CJ546" s="241"/>
      <c r="CK546" s="241"/>
      <c r="CL546" s="241"/>
      <c r="CM546" s="241"/>
      <c r="CN546" s="241"/>
      <c r="CO546" s="241"/>
      <c r="CP546" s="241"/>
      <c r="CQ546" s="241"/>
      <c r="CR546" s="241"/>
      <c r="CS546" s="241"/>
      <c r="CT546" s="241"/>
      <c r="CU546" s="241"/>
      <c r="CV546" s="241"/>
      <c r="CW546" s="241"/>
      <c r="CX546" s="241"/>
      <c r="CY546" s="241"/>
      <c r="CZ546" s="241"/>
    </row>
    <row r="547" s="240" customFormat="true" ht="25.15" customHeight="true" x14ac:dyDescent="0.2">
      <c r="A547" s="426"/>
      <c r="B547" s="426"/>
      <c r="C547" s="1084" t="s">
        <v>311</v>
      </c>
      <c r="D547" s="1079"/>
      <c r="E547" s="959">
        <v>1.0653768209654146E-3</v>
      </c>
      <c r="F547" s="794"/>
      <c r="G547" s="794"/>
      <c r="H547" s="1079" t="s">
        <v>330</v>
      </c>
      <c r="I547" s="1079"/>
      <c r="J547" s="970">
        <v>7.2439489982858583E-5</v>
      </c>
      <c r="K547" s="794"/>
      <c r="L547" s="794"/>
      <c r="M547" s="1079" t="s">
        <v>289</v>
      </c>
      <c r="N547" s="1079"/>
      <c r="O547" s="961">
        <v>2.0340377993053636E-2</v>
      </c>
      <c r="P547" s="794"/>
      <c r="Q547" s="794"/>
      <c r="R547" s="241"/>
      <c r="Z547" s="241"/>
      <c r="AA547" s="241"/>
      <c r="AB547" s="241"/>
      <c r="AC547" s="241"/>
      <c r="AD547" s="241"/>
      <c r="AE547" s="241"/>
      <c r="AF547" s="241"/>
      <c r="AG547" s="241"/>
      <c r="AH547" s="241"/>
      <c r="AI547" s="241"/>
      <c r="AJ547" s="241"/>
      <c r="AK547" s="241"/>
      <c r="AL547" s="241"/>
      <c r="AM547" s="241"/>
      <c r="AN547" s="241"/>
      <c r="AO547" s="241"/>
      <c r="AP547" s="241"/>
      <c r="AQ547" s="241"/>
      <c r="AR547" s="241"/>
      <c r="AS547" s="241"/>
      <c r="AT547" s="241"/>
      <c r="AU547" s="241"/>
      <c r="AV547" s="241"/>
      <c r="AW547" s="241"/>
      <c r="AX547" s="241"/>
      <c r="AY547" s="241"/>
      <c r="AZ547" s="241"/>
      <c r="BB547" s="426"/>
      <c r="BZ547" s="241"/>
      <c r="CA547" s="241"/>
      <c r="CB547" s="241"/>
      <c r="CC547" s="241"/>
      <c r="CD547" s="241"/>
      <c r="CE547" s="241"/>
      <c r="CF547" s="241"/>
      <c r="CG547" s="241"/>
      <c r="CH547" s="241"/>
      <c r="CI547" s="241"/>
      <c r="CJ547" s="241"/>
      <c r="CK547" s="241"/>
      <c r="CL547" s="241"/>
      <c r="CM547" s="241"/>
      <c r="CN547" s="241"/>
      <c r="CO547" s="241"/>
      <c r="CP547" s="241"/>
      <c r="CQ547" s="241"/>
      <c r="CR547" s="241"/>
      <c r="CS547" s="241"/>
      <c r="CT547" s="241"/>
      <c r="CU547" s="241"/>
      <c r="CV547" s="241"/>
      <c r="CW547" s="241"/>
      <c r="CX547" s="241"/>
      <c r="CY547" s="241"/>
      <c r="CZ547" s="241"/>
    </row>
    <row r="548" s="240" customFormat="true" ht="25.15" customHeight="true" x14ac:dyDescent="0.2">
      <c r="A548" s="426"/>
      <c r="B548" s="426"/>
      <c r="C548" s="1084" t="s">
        <v>289</v>
      </c>
      <c r="D548" s="1079"/>
      <c r="E548" s="959">
        <v>1.2303647667319513E-2</v>
      </c>
      <c r="F548" s="794"/>
      <c r="G548" s="794"/>
      <c r="H548" s="1079" t="s">
        <v>252</v>
      </c>
      <c r="I548" s="1079"/>
      <c r="J548" s="960">
        <v>3.4815157861361315E-2</v>
      </c>
      <c r="K548" s="794"/>
      <c r="L548" s="794"/>
      <c r="M548" s="1079" t="s">
        <v>310</v>
      </c>
      <c r="N548" s="1079"/>
      <c r="O548" s="961">
        <v>2.6299736059207427E-3</v>
      </c>
      <c r="P548" s="794"/>
      <c r="Q548" s="794"/>
      <c r="R548" s="241"/>
      <c r="Z548" s="241"/>
      <c r="AA548" s="241"/>
      <c r="AB548" s="241"/>
      <c r="AC548" s="241"/>
      <c r="AD548" s="241"/>
      <c r="AE548" s="241"/>
      <c r="AF548" s="241"/>
      <c r="AG548" s="241"/>
      <c r="AH548" s="241"/>
      <c r="AI548" s="241"/>
      <c r="AJ548" s="241"/>
      <c r="AK548" s="241"/>
      <c r="AL548" s="241"/>
      <c r="AM548" s="241"/>
      <c r="AN548" s="241"/>
      <c r="AO548" s="241"/>
      <c r="AP548" s="241"/>
      <c r="AQ548" s="241"/>
      <c r="AR548" s="241"/>
      <c r="AS548" s="241"/>
      <c r="AT548" s="241"/>
      <c r="AU548" s="241"/>
      <c r="AV548" s="241"/>
      <c r="AW548" s="241"/>
      <c r="AX548" s="241"/>
      <c r="AY548" s="241"/>
      <c r="AZ548" s="241"/>
      <c r="BB548" s="426"/>
      <c r="BZ548" s="241"/>
      <c r="CA548" s="241"/>
      <c r="CB548" s="241"/>
      <c r="CC548" s="241"/>
      <c r="CD548" s="241"/>
      <c r="CE548" s="241"/>
      <c r="CF548" s="241"/>
      <c r="CG548" s="241"/>
      <c r="CH548" s="241"/>
      <c r="CI548" s="241"/>
      <c r="CJ548" s="241"/>
      <c r="CK548" s="241"/>
      <c r="CL548" s="241"/>
      <c r="CM548" s="241"/>
      <c r="CN548" s="241"/>
      <c r="CO548" s="241"/>
      <c r="CP548" s="241"/>
      <c r="CQ548" s="241"/>
      <c r="CR548" s="241"/>
      <c r="CS548" s="241"/>
      <c r="CT548" s="241"/>
      <c r="CU548" s="241"/>
      <c r="CV548" s="241"/>
      <c r="CW548" s="241"/>
      <c r="CX548" s="241"/>
      <c r="CY548" s="241"/>
      <c r="CZ548" s="241"/>
    </row>
    <row r="549" s="240" customFormat="true" ht="25.15" customHeight="true" x14ac:dyDescent="0.2">
      <c r="A549" s="426"/>
      <c r="B549" s="426"/>
      <c r="C549" s="1084" t="s">
        <v>310</v>
      </c>
      <c r="D549" s="1079"/>
      <c r="E549" s="959">
        <v>1.7575006827985919E-3</v>
      </c>
      <c r="F549" s="794"/>
      <c r="G549" s="794"/>
      <c r="H549" s="1079" t="s">
        <v>316</v>
      </c>
      <c r="I549" s="1079"/>
      <c r="J549" s="960">
        <v>1.1101776164863298E-3</v>
      </c>
      <c r="K549" s="794"/>
      <c r="L549" s="794"/>
      <c r="M549" s="1079" t="s">
        <v>330</v>
      </c>
      <c r="N549" s="1079"/>
      <c r="O549" s="968">
        <v>9.0759794924110657E-6</v>
      </c>
      <c r="P549" s="794"/>
      <c r="Q549" s="794"/>
      <c r="R549" s="241"/>
      <c r="Z549" s="241"/>
      <c r="AA549" s="241"/>
      <c r="AB549" s="241"/>
      <c r="AC549" s="241"/>
      <c r="AD549" s="241"/>
      <c r="AE549" s="241"/>
      <c r="AF549" s="241"/>
      <c r="AG549" s="241"/>
      <c r="AH549" s="241"/>
      <c r="AI549" s="241"/>
      <c r="AJ549" s="241"/>
      <c r="AK549" s="241"/>
      <c r="AL549" s="241"/>
      <c r="AM549" s="241"/>
      <c r="AN549" s="241"/>
      <c r="AO549" s="241"/>
      <c r="AP549" s="241"/>
      <c r="AQ549" s="241"/>
      <c r="AR549" s="241"/>
      <c r="AS549" s="241"/>
      <c r="AT549" s="241"/>
      <c r="AU549" s="241"/>
      <c r="AV549" s="241"/>
      <c r="AW549" s="241"/>
      <c r="AX549" s="241"/>
      <c r="AY549" s="241"/>
      <c r="AZ549" s="241"/>
      <c r="BB549" s="426"/>
      <c r="BZ549" s="241"/>
      <c r="CA549" s="241"/>
      <c r="CB549" s="241"/>
      <c r="CC549" s="241"/>
      <c r="CD549" s="241"/>
      <c r="CE549" s="241"/>
      <c r="CF549" s="241"/>
      <c r="CG549" s="241"/>
      <c r="CH549" s="241"/>
      <c r="CI549" s="241"/>
      <c r="CJ549" s="241"/>
      <c r="CK549" s="241"/>
      <c r="CL549" s="241"/>
      <c r="CM549" s="241"/>
      <c r="CN549" s="241"/>
      <c r="CO549" s="241"/>
      <c r="CP549" s="241"/>
      <c r="CQ549" s="241"/>
      <c r="CR549" s="241"/>
      <c r="CS549" s="241"/>
      <c r="CT549" s="241"/>
      <c r="CU549" s="241"/>
      <c r="CV549" s="241"/>
      <c r="CW549" s="241"/>
      <c r="CX549" s="241"/>
      <c r="CY549" s="241"/>
      <c r="CZ549" s="241"/>
    </row>
    <row r="550" s="240" customFormat="true" ht="25.15" customHeight="true" x14ac:dyDescent="0.2">
      <c r="A550" s="426"/>
      <c r="B550" s="426"/>
      <c r="C550" s="1084" t="s">
        <v>330</v>
      </c>
      <c r="D550" s="1079"/>
      <c r="E550" s="959">
        <v>3.4273848680019617E-4</v>
      </c>
      <c r="F550" s="794"/>
      <c r="G550" s="794"/>
      <c r="H550" s="1079" t="s">
        <v>286</v>
      </c>
      <c r="I550" s="1079"/>
      <c r="J550" s="960">
        <v>2.1958487185129313E-2</v>
      </c>
      <c r="K550" s="794"/>
      <c r="L550" s="794"/>
      <c r="M550" s="1079" t="s">
        <v>252</v>
      </c>
      <c r="N550" s="1079"/>
      <c r="O550" s="961">
        <v>7.7696871656497801E-2</v>
      </c>
      <c r="P550" s="794"/>
      <c r="Q550" s="794"/>
      <c r="R550" s="241"/>
      <c r="Z550" s="241"/>
      <c r="AA550" s="241"/>
      <c r="AB550" s="241"/>
      <c r="AC550" s="241"/>
      <c r="AD550" s="241"/>
      <c r="AE550" s="241"/>
      <c r="AF550" s="241"/>
      <c r="AG550" s="241"/>
      <c r="AH550" s="241"/>
      <c r="AI550" s="241"/>
      <c r="AJ550" s="241"/>
      <c r="AK550" s="241"/>
      <c r="AL550" s="241"/>
      <c r="AM550" s="241"/>
      <c r="AN550" s="241"/>
      <c r="AO550" s="241"/>
      <c r="AP550" s="241"/>
      <c r="AQ550" s="241"/>
      <c r="AR550" s="241"/>
      <c r="AS550" s="241"/>
      <c r="AT550" s="241"/>
      <c r="AU550" s="241"/>
      <c r="AV550" s="241"/>
      <c r="AW550" s="241"/>
      <c r="AX550" s="241"/>
      <c r="AY550" s="241"/>
      <c r="AZ550" s="241"/>
      <c r="BB550" s="426"/>
      <c r="BZ550" s="241"/>
      <c r="CA550" s="241"/>
      <c r="CB550" s="241"/>
      <c r="CC550" s="241"/>
      <c r="CD550" s="241"/>
      <c r="CE550" s="241"/>
      <c r="CF550" s="241"/>
      <c r="CG550" s="241"/>
      <c r="CH550" s="241"/>
      <c r="CI550" s="241"/>
      <c r="CJ550" s="241"/>
      <c r="CK550" s="241"/>
      <c r="CL550" s="241"/>
      <c r="CM550" s="241"/>
      <c r="CN550" s="241"/>
      <c r="CO550" s="241"/>
      <c r="CP550" s="241"/>
      <c r="CQ550" s="241"/>
      <c r="CR550" s="241"/>
      <c r="CS550" s="241"/>
      <c r="CT550" s="241"/>
      <c r="CU550" s="241"/>
      <c r="CV550" s="241"/>
      <c r="CW550" s="241"/>
      <c r="CX550" s="241"/>
      <c r="CY550" s="241"/>
      <c r="CZ550" s="241"/>
    </row>
    <row r="551" s="240" customFormat="true" ht="25.15" customHeight="true" x14ac:dyDescent="0.2">
      <c r="A551" s="426"/>
      <c r="B551" s="426"/>
      <c r="C551" s="1084" t="s">
        <v>252</v>
      </c>
      <c r="D551" s="1079"/>
      <c r="E551" s="959">
        <v>7.2225516036879725E-2</v>
      </c>
      <c r="F551" s="794"/>
      <c r="G551" s="794"/>
      <c r="H551" s="1079" t="s">
        <v>244</v>
      </c>
      <c r="I551" s="1079"/>
      <c r="J551" s="960">
        <v>9.0462257229731141E-2</v>
      </c>
      <c r="K551" s="794"/>
      <c r="L551" s="794"/>
      <c r="M551" s="1079" t="s">
        <v>316</v>
      </c>
      <c r="N551" s="1079"/>
      <c r="O551" s="961">
        <v>2.1662921461710382E-3</v>
      </c>
      <c r="P551" s="794"/>
      <c r="Q551" s="794"/>
      <c r="R551" s="241"/>
      <c r="Z551" s="241"/>
      <c r="AA551" s="241"/>
      <c r="AB551" s="241"/>
      <c r="AC551" s="241"/>
      <c r="AD551" s="241"/>
      <c r="AE551" s="241"/>
      <c r="AF551" s="241"/>
      <c r="AG551" s="241"/>
      <c r="AH551" s="241"/>
      <c r="AI551" s="241"/>
      <c r="AJ551" s="241"/>
      <c r="AK551" s="241"/>
      <c r="AL551" s="241"/>
      <c r="AM551" s="241"/>
      <c r="AN551" s="241"/>
      <c r="AO551" s="241"/>
      <c r="AP551" s="241"/>
      <c r="AQ551" s="241"/>
      <c r="AR551" s="241"/>
      <c r="AS551" s="241"/>
      <c r="AT551" s="241"/>
      <c r="AU551" s="241"/>
      <c r="AV551" s="241"/>
      <c r="AW551" s="241"/>
      <c r="AX551" s="241"/>
      <c r="AY551" s="241"/>
      <c r="AZ551" s="241"/>
      <c r="BB551" s="426"/>
      <c r="BZ551" s="241"/>
      <c r="CA551" s="241"/>
      <c r="CB551" s="241"/>
      <c r="CC551" s="241"/>
      <c r="CD551" s="241"/>
      <c r="CE551" s="241"/>
      <c r="CF551" s="241"/>
      <c r="CG551" s="241"/>
      <c r="CH551" s="241"/>
      <c r="CI551" s="241"/>
      <c r="CJ551" s="241"/>
      <c r="CK551" s="241"/>
      <c r="CL551" s="241"/>
      <c r="CM551" s="241"/>
      <c r="CN551" s="241"/>
      <c r="CO551" s="241"/>
      <c r="CP551" s="241"/>
      <c r="CQ551" s="241"/>
      <c r="CR551" s="241"/>
      <c r="CS551" s="241"/>
      <c r="CT551" s="241"/>
      <c r="CU551" s="241"/>
      <c r="CV551" s="241"/>
      <c r="CW551" s="241"/>
      <c r="CX551" s="241"/>
      <c r="CY551" s="241"/>
      <c r="CZ551" s="241"/>
    </row>
    <row r="552" s="240" customFormat="true" ht="25.15" customHeight="true" x14ac:dyDescent="0.2">
      <c r="A552" s="426"/>
      <c r="B552" s="426"/>
      <c r="C552" s="1084" t="s">
        <v>316</v>
      </c>
      <c r="D552" s="1079"/>
      <c r="E552" s="959">
        <v>2.6367080666277131E-3</v>
      </c>
      <c r="F552" s="794"/>
      <c r="G552" s="794"/>
      <c r="H552" s="1079" t="s">
        <v>302</v>
      </c>
      <c r="I552" s="1079"/>
      <c r="J552" s="960">
        <v>8.2197644825637867E-3</v>
      </c>
      <c r="K552" s="794"/>
      <c r="L552" s="794"/>
      <c r="M552" s="1079" t="s">
        <v>286</v>
      </c>
      <c r="N552" s="1079"/>
      <c r="O552" s="961">
        <v>7.1174441552565859E-3</v>
      </c>
      <c r="P552" s="794"/>
      <c r="Q552" s="794"/>
      <c r="R552" s="241"/>
      <c r="Z552" s="241"/>
      <c r="AA552" s="241"/>
      <c r="AB552" s="241"/>
      <c r="AC552" s="241"/>
      <c r="AD552" s="241"/>
      <c r="AE552" s="241"/>
      <c r="AF552" s="241"/>
      <c r="AG552" s="241"/>
      <c r="AH552" s="241"/>
      <c r="AI552" s="241"/>
      <c r="AJ552" s="241"/>
      <c r="AK552" s="241"/>
      <c r="AL552" s="241"/>
      <c r="AM552" s="241"/>
      <c r="AN552" s="241"/>
      <c r="AO552" s="241"/>
      <c r="AP552" s="241"/>
      <c r="AQ552" s="241"/>
      <c r="AR552" s="241"/>
      <c r="AS552" s="241"/>
      <c r="AT552" s="241"/>
      <c r="AU552" s="241"/>
      <c r="AV552" s="241"/>
      <c r="AW552" s="241"/>
      <c r="AX552" s="241"/>
      <c r="AY552" s="241"/>
      <c r="AZ552" s="241"/>
      <c r="BB552" s="426"/>
      <c r="BZ552" s="241"/>
      <c r="CA552" s="241"/>
      <c r="CB552" s="241"/>
      <c r="CC552" s="241"/>
      <c r="CD552" s="241"/>
      <c r="CE552" s="241"/>
      <c r="CF552" s="241"/>
      <c r="CG552" s="241"/>
      <c r="CH552" s="241"/>
      <c r="CI552" s="241"/>
      <c r="CJ552" s="241"/>
      <c r="CK552" s="241"/>
      <c r="CL552" s="241"/>
      <c r="CM552" s="241"/>
      <c r="CN552" s="241"/>
      <c r="CO552" s="241"/>
      <c r="CP552" s="241"/>
      <c r="CQ552" s="241"/>
      <c r="CR552" s="241"/>
      <c r="CS552" s="241"/>
      <c r="CT552" s="241"/>
      <c r="CU552" s="241"/>
      <c r="CV552" s="241"/>
      <c r="CW552" s="241"/>
      <c r="CX552" s="241"/>
      <c r="CY552" s="241"/>
      <c r="CZ552" s="241"/>
    </row>
    <row r="553" s="240" customFormat="true" ht="25.15" customHeight="true" x14ac:dyDescent="0.2">
      <c r="A553" s="426"/>
      <c r="B553" s="426"/>
      <c r="C553" s="1084" t="s">
        <v>286</v>
      </c>
      <c r="D553" s="1079"/>
      <c r="E553" s="959">
        <v>2.1131407050623364E-2</v>
      </c>
      <c r="F553" s="794"/>
      <c r="G553" s="794"/>
      <c r="H553" s="1079" t="s">
        <v>291</v>
      </c>
      <c r="I553" s="1079"/>
      <c r="J553" s="960">
        <v>1.8274181379895844E-2</v>
      </c>
      <c r="K553" s="794"/>
      <c r="L553" s="794"/>
      <c r="M553" s="1079" t="s">
        <v>244</v>
      </c>
      <c r="N553" s="1079"/>
      <c r="O553" s="961">
        <v>3.6168004369491871E-2</v>
      </c>
      <c r="P553" s="794"/>
      <c r="Q553" s="794"/>
      <c r="R553" s="241"/>
      <c r="Z553" s="241"/>
      <c r="AA553" s="241"/>
      <c r="AB553" s="241"/>
      <c r="AC553" s="241"/>
      <c r="AD553" s="241"/>
      <c r="AE553" s="241"/>
      <c r="AF553" s="241"/>
      <c r="AG553" s="241"/>
      <c r="AH553" s="241"/>
      <c r="AI553" s="241"/>
      <c r="AJ553" s="241"/>
      <c r="AK553" s="241"/>
      <c r="AL553" s="241"/>
      <c r="AM553" s="241"/>
      <c r="AN553" s="241"/>
      <c r="AO553" s="241"/>
      <c r="AP553" s="241"/>
      <c r="AQ553" s="241"/>
      <c r="AR553" s="241"/>
      <c r="AS553" s="241"/>
      <c r="AT553" s="241"/>
      <c r="AU553" s="241"/>
      <c r="AV553" s="241"/>
      <c r="AW553" s="241"/>
      <c r="AX553" s="241"/>
      <c r="AY553" s="241"/>
      <c r="AZ553" s="241"/>
      <c r="BB553" s="426"/>
      <c r="BZ553" s="241"/>
      <c r="CA553" s="241"/>
      <c r="CB553" s="241"/>
      <c r="CC553" s="241"/>
      <c r="CD553" s="241"/>
      <c r="CE553" s="241"/>
      <c r="CF553" s="241"/>
      <c r="CG553" s="241"/>
      <c r="CH553" s="241"/>
      <c r="CI553" s="241"/>
      <c r="CJ553" s="241"/>
      <c r="CK553" s="241"/>
      <c r="CL553" s="241"/>
      <c r="CM553" s="241"/>
      <c r="CN553" s="241"/>
      <c r="CO553" s="241"/>
      <c r="CP553" s="241"/>
      <c r="CQ553" s="241"/>
      <c r="CR553" s="241"/>
      <c r="CS553" s="241"/>
      <c r="CT553" s="241"/>
      <c r="CU553" s="241"/>
      <c r="CV553" s="241"/>
      <c r="CW553" s="241"/>
      <c r="CX553" s="241"/>
      <c r="CY553" s="241"/>
      <c r="CZ553" s="241"/>
    </row>
    <row r="554" s="240" customFormat="true" ht="25.15" customHeight="true" x14ac:dyDescent="0.2">
      <c r="A554" s="426"/>
      <c r="B554" s="426"/>
      <c r="C554" s="1084" t="s">
        <v>244</v>
      </c>
      <c r="D554" s="1079"/>
      <c r="E554" s="959">
        <v>0.12778610882433475</v>
      </c>
      <c r="F554" s="794"/>
      <c r="G554" s="794"/>
      <c r="H554" s="1079" t="s">
        <v>292</v>
      </c>
      <c r="I554" s="1079"/>
      <c r="J554" s="960">
        <v>1.7013551293675898E-2</v>
      </c>
      <c r="K554" s="794"/>
      <c r="L554" s="794"/>
      <c r="M554" s="1079" t="s">
        <v>302</v>
      </c>
      <c r="N554" s="1079"/>
      <c r="O554" s="961">
        <v>4.0321088993382423E-3</v>
      </c>
      <c r="P554" s="794"/>
      <c r="Q554" s="794"/>
      <c r="R554" s="241"/>
      <c r="Z554" s="241"/>
      <c r="AA554" s="241"/>
      <c r="AB554" s="241"/>
      <c r="AC554" s="241"/>
      <c r="AD554" s="241"/>
      <c r="AE554" s="241"/>
      <c r="AF554" s="241"/>
      <c r="AG554" s="241"/>
      <c r="AH554" s="241"/>
      <c r="AI554" s="241"/>
      <c r="AJ554" s="241"/>
      <c r="AK554" s="241"/>
      <c r="AL554" s="241"/>
      <c r="AM554" s="241"/>
      <c r="AN554" s="241"/>
      <c r="AO554" s="241"/>
      <c r="AP554" s="241"/>
      <c r="AQ554" s="241"/>
      <c r="AR554" s="241"/>
      <c r="AS554" s="241"/>
      <c r="AT554" s="241"/>
      <c r="AU554" s="241"/>
      <c r="AV554" s="241"/>
      <c r="AW554" s="241"/>
      <c r="AX554" s="241"/>
      <c r="AY554" s="241"/>
      <c r="AZ554" s="241"/>
      <c r="BB554" s="426"/>
      <c r="BZ554" s="241"/>
      <c r="CA554" s="241"/>
      <c r="CB554" s="241"/>
      <c r="CC554" s="241"/>
      <c r="CD554" s="241"/>
      <c r="CE554" s="241"/>
      <c r="CF554" s="241"/>
      <c r="CG554" s="241"/>
      <c r="CH554" s="241"/>
      <c r="CI554" s="241"/>
      <c r="CJ554" s="241"/>
      <c r="CK554" s="241"/>
      <c r="CL554" s="241"/>
      <c r="CM554" s="241"/>
      <c r="CN554" s="241"/>
      <c r="CO554" s="241"/>
      <c r="CP554" s="241"/>
      <c r="CQ554" s="241"/>
      <c r="CR554" s="241"/>
      <c r="CS554" s="241"/>
      <c r="CT554" s="241"/>
      <c r="CU554" s="241"/>
      <c r="CV554" s="241"/>
      <c r="CW554" s="241"/>
      <c r="CX554" s="241"/>
      <c r="CY554" s="241"/>
      <c r="CZ554" s="241"/>
    </row>
    <row r="555" s="240" customFormat="true" ht="25.15" customHeight="true" x14ac:dyDescent="0.2">
      <c r="A555" s="426"/>
      <c r="B555" s="426"/>
      <c r="C555" s="1084" t="s">
        <v>302</v>
      </c>
      <c r="D555" s="1079"/>
      <c r="E555" s="959">
        <v>1.0484017940396573E-2</v>
      </c>
      <c r="F555" s="794"/>
      <c r="G555" s="794"/>
      <c r="H555" s="1079" t="s">
        <v>247</v>
      </c>
      <c r="I555" s="1079"/>
      <c r="J555" s="960">
        <v>8.7544067628996261E-2</v>
      </c>
      <c r="K555" s="794"/>
      <c r="L555" s="794"/>
      <c r="M555" s="1079" t="s">
        <v>291</v>
      </c>
      <c r="N555" s="1079"/>
      <c r="O555" s="961">
        <v>4.4001331990384676E-3</v>
      </c>
      <c r="P555" s="794"/>
      <c r="Q555" s="794"/>
      <c r="R555" s="241"/>
      <c r="Z555" s="241"/>
      <c r="AA555" s="241"/>
      <c r="AB555" s="241"/>
      <c r="AC555" s="241"/>
      <c r="AD555" s="241"/>
      <c r="AE555" s="241"/>
      <c r="AF555" s="241"/>
      <c r="AG555" s="241"/>
      <c r="AH555" s="241"/>
      <c r="AI555" s="241"/>
      <c r="AJ555" s="241"/>
      <c r="AK555" s="241"/>
      <c r="AL555" s="241"/>
      <c r="AM555" s="241"/>
      <c r="AN555" s="241"/>
      <c r="AO555" s="241"/>
      <c r="AP555" s="241"/>
      <c r="AQ555" s="241"/>
      <c r="AR555" s="241"/>
      <c r="AS555" s="241"/>
      <c r="AT555" s="241"/>
      <c r="AU555" s="241"/>
      <c r="AV555" s="241"/>
      <c r="AW555" s="241"/>
      <c r="AX555" s="241"/>
      <c r="AY555" s="241"/>
      <c r="AZ555" s="241"/>
      <c r="BB555" s="426"/>
      <c r="BZ555" s="241"/>
      <c r="CA555" s="241"/>
      <c r="CB555" s="241"/>
      <c r="CC555" s="241"/>
      <c r="CD555" s="241"/>
      <c r="CE555" s="241"/>
      <c r="CF555" s="241"/>
      <c r="CG555" s="241"/>
      <c r="CH555" s="241"/>
      <c r="CI555" s="241"/>
      <c r="CJ555" s="241"/>
      <c r="CK555" s="241"/>
      <c r="CL555" s="241"/>
      <c r="CM555" s="241"/>
      <c r="CN555" s="241"/>
      <c r="CO555" s="241"/>
      <c r="CP555" s="241"/>
      <c r="CQ555" s="241"/>
      <c r="CR555" s="241"/>
      <c r="CS555" s="241"/>
      <c r="CT555" s="241"/>
      <c r="CU555" s="241"/>
      <c r="CV555" s="241"/>
      <c r="CW555" s="241"/>
      <c r="CX555" s="241"/>
      <c r="CY555" s="241"/>
      <c r="CZ555" s="241"/>
    </row>
    <row r="556" s="240" customFormat="true" ht="25.15" customHeight="true" x14ac:dyDescent="0.2">
      <c r="A556" s="426"/>
      <c r="B556" s="426"/>
      <c r="C556" s="1084" t="s">
        <v>291</v>
      </c>
      <c r="D556" s="1079"/>
      <c r="E556" s="959">
        <v>1.2738498468083356E-2</v>
      </c>
      <c r="F556" s="794"/>
      <c r="G556" s="794"/>
      <c r="H556" s="1079" t="s">
        <v>321</v>
      </c>
      <c r="I556" s="1079"/>
      <c r="J556" s="960">
        <v>1.2967499782764449E-3</v>
      </c>
      <c r="K556" s="794"/>
      <c r="L556" s="794"/>
      <c r="M556" s="1079" t="s">
        <v>292</v>
      </c>
      <c r="N556" s="1079"/>
      <c r="O556" s="961">
        <v>2.7471148510347246E-3</v>
      </c>
      <c r="P556" s="794"/>
      <c r="Q556" s="794"/>
      <c r="R556" s="241"/>
      <c r="Z556" s="241"/>
      <c r="AA556" s="241"/>
      <c r="AB556" s="241"/>
      <c r="AC556" s="241"/>
      <c r="AD556" s="241"/>
      <c r="AE556" s="241"/>
      <c r="AF556" s="241"/>
      <c r="AG556" s="241"/>
      <c r="AH556" s="241"/>
      <c r="AI556" s="241"/>
      <c r="AJ556" s="241"/>
      <c r="AK556" s="241"/>
      <c r="AL556" s="241"/>
      <c r="AM556" s="241"/>
      <c r="AN556" s="241"/>
      <c r="AO556" s="241"/>
      <c r="AP556" s="241"/>
      <c r="AQ556" s="241"/>
      <c r="AR556" s="241"/>
      <c r="AS556" s="241"/>
      <c r="AT556" s="241"/>
      <c r="AU556" s="241"/>
      <c r="AV556" s="241"/>
      <c r="AW556" s="241"/>
      <c r="AX556" s="241"/>
      <c r="AY556" s="241"/>
      <c r="AZ556" s="241"/>
      <c r="BB556" s="426"/>
      <c r="BZ556" s="241"/>
      <c r="CA556" s="241"/>
      <c r="CB556" s="241"/>
      <c r="CC556" s="241"/>
      <c r="CD556" s="241"/>
      <c r="CE556" s="241"/>
      <c r="CF556" s="241"/>
      <c r="CG556" s="241"/>
      <c r="CH556" s="241"/>
      <c r="CI556" s="241"/>
      <c r="CJ556" s="241"/>
      <c r="CK556" s="241"/>
      <c r="CL556" s="241"/>
      <c r="CM556" s="241"/>
      <c r="CN556" s="241"/>
      <c r="CO556" s="241"/>
      <c r="CP556" s="241"/>
      <c r="CQ556" s="241"/>
      <c r="CR556" s="241"/>
      <c r="CS556" s="241"/>
      <c r="CT556" s="241"/>
      <c r="CU556" s="241"/>
      <c r="CV556" s="241"/>
      <c r="CW556" s="241"/>
      <c r="CX556" s="241"/>
      <c r="CY556" s="241"/>
      <c r="CZ556" s="241"/>
    </row>
    <row r="557" s="240" customFormat="true" ht="25.15" customHeight="true" x14ac:dyDescent="0.2">
      <c r="A557" s="426"/>
      <c r="B557" s="426"/>
      <c r="C557" s="1084" t="s">
        <v>292</v>
      </c>
      <c r="D557" s="1079"/>
      <c r="E557" s="959">
        <v>1.2564722914791502E-2</v>
      </c>
      <c r="F557" s="794"/>
      <c r="G557" s="794"/>
      <c r="H557" s="1079" t="s">
        <v>246</v>
      </c>
      <c r="I557" s="1079"/>
      <c r="J557" s="960">
        <v>8.7791725065640813E-2</v>
      </c>
      <c r="K557" s="794"/>
      <c r="L557" s="794"/>
      <c r="M557" s="1079" t="s">
        <v>247</v>
      </c>
      <c r="N557" s="1079"/>
      <c r="O557" s="961">
        <v>6.3095720967706367E-2</v>
      </c>
      <c r="P557" s="794"/>
      <c r="Q557" s="794"/>
      <c r="R557" s="241"/>
      <c r="Z557" s="241"/>
      <c r="AA557" s="241"/>
      <c r="AB557" s="241"/>
      <c r="AC557" s="241"/>
      <c r="AD557" s="241"/>
      <c r="AE557" s="241"/>
      <c r="AF557" s="241"/>
      <c r="AG557" s="241"/>
      <c r="AH557" s="241"/>
      <c r="AI557" s="241"/>
      <c r="AJ557" s="241"/>
      <c r="AK557" s="241"/>
      <c r="AL557" s="241"/>
      <c r="AM557" s="241"/>
      <c r="AN557" s="241"/>
      <c r="AO557" s="241"/>
      <c r="AP557" s="241"/>
      <c r="AQ557" s="241"/>
      <c r="AR557" s="241"/>
      <c r="AS557" s="241"/>
      <c r="AT557" s="241"/>
      <c r="AU557" s="241"/>
      <c r="AV557" s="241"/>
      <c r="AW557" s="241"/>
      <c r="AX557" s="241"/>
      <c r="AY557" s="241"/>
      <c r="AZ557" s="241"/>
      <c r="BB557" s="426"/>
      <c r="BZ557" s="241"/>
      <c r="CA557" s="241"/>
      <c r="CB557" s="241"/>
      <c r="CC557" s="241"/>
      <c r="CD557" s="241"/>
      <c r="CE557" s="241"/>
      <c r="CF557" s="241"/>
      <c r="CG557" s="241"/>
      <c r="CH557" s="241"/>
      <c r="CI557" s="241"/>
      <c r="CJ557" s="241"/>
      <c r="CK557" s="241"/>
      <c r="CL557" s="241"/>
      <c r="CM557" s="241"/>
      <c r="CN557" s="241"/>
      <c r="CO557" s="241"/>
      <c r="CP557" s="241"/>
      <c r="CQ557" s="241"/>
      <c r="CR557" s="241"/>
      <c r="CS557" s="241"/>
      <c r="CT557" s="241"/>
      <c r="CU557" s="241"/>
      <c r="CV557" s="241"/>
      <c r="CW557" s="241"/>
      <c r="CX557" s="241"/>
      <c r="CY557" s="241"/>
      <c r="CZ557" s="241"/>
    </row>
    <row r="558" s="240" customFormat="true" ht="25.15" customHeight="true" x14ac:dyDescent="0.2">
      <c r="A558" s="426"/>
      <c r="B558" s="426"/>
      <c r="C558" s="1084" t="s">
        <v>247</v>
      </c>
      <c r="D558" s="1079"/>
      <c r="E558" s="959">
        <v>0.12210759073714759</v>
      </c>
      <c r="F558" s="794"/>
      <c r="G558" s="794"/>
      <c r="H558" s="1079" t="s">
        <v>265</v>
      </c>
      <c r="I558" s="1079"/>
      <c r="J558" s="960">
        <v>4.4583966387586445E-2</v>
      </c>
      <c r="K558" s="794"/>
      <c r="L558" s="794"/>
      <c r="M558" s="1079" t="s">
        <v>321</v>
      </c>
      <c r="N558" s="1079"/>
      <c r="O558" s="961">
        <v>1.008290142599777E-3</v>
      </c>
      <c r="P558" s="794"/>
      <c r="Q558" s="794"/>
      <c r="R558" s="241"/>
      <c r="Z558" s="241"/>
      <c r="AA558" s="241"/>
      <c r="AB558" s="241"/>
      <c r="AC558" s="241"/>
      <c r="AD558" s="241"/>
      <c r="AE558" s="241"/>
      <c r="AF558" s="241"/>
      <c r="AG558" s="241"/>
      <c r="AH558" s="241"/>
      <c r="AI558" s="241"/>
      <c r="AJ558" s="241"/>
      <c r="AK558" s="241"/>
      <c r="AL558" s="241"/>
      <c r="AM558" s="241"/>
      <c r="AN558" s="241"/>
      <c r="AO558" s="241"/>
      <c r="AP558" s="241"/>
      <c r="AQ558" s="241"/>
      <c r="AR558" s="241"/>
      <c r="AS558" s="241"/>
      <c r="AT558" s="241"/>
      <c r="AU558" s="241"/>
      <c r="AV558" s="241"/>
      <c r="AW558" s="241"/>
      <c r="AX558" s="241"/>
      <c r="AY558" s="241"/>
      <c r="AZ558" s="241"/>
      <c r="BB558" s="426"/>
      <c r="BZ558" s="241"/>
      <c r="CA558" s="241"/>
      <c r="CB558" s="241"/>
      <c r="CC558" s="241"/>
      <c r="CD558" s="241"/>
      <c r="CE558" s="241"/>
      <c r="CF558" s="241"/>
      <c r="CG558" s="241"/>
      <c r="CH558" s="241"/>
      <c r="CI558" s="241"/>
      <c r="CJ558" s="241"/>
      <c r="CK558" s="241"/>
      <c r="CL558" s="241"/>
      <c r="CM558" s="241"/>
      <c r="CN558" s="241"/>
      <c r="CO558" s="241"/>
      <c r="CP558" s="241"/>
      <c r="CQ558" s="241"/>
      <c r="CR558" s="241"/>
      <c r="CS558" s="241"/>
      <c r="CT558" s="241"/>
      <c r="CU558" s="241"/>
      <c r="CV558" s="241"/>
      <c r="CW558" s="241"/>
      <c r="CX558" s="241"/>
      <c r="CY558" s="241"/>
      <c r="CZ558" s="241"/>
    </row>
    <row r="559" s="240" customFormat="true" ht="25.15" customHeight="true" x14ac:dyDescent="0.2">
      <c r="A559" s="426"/>
      <c r="B559" s="426"/>
      <c r="C559" s="1084" t="s">
        <v>321</v>
      </c>
      <c r="D559" s="1079"/>
      <c r="E559" s="959">
        <v>1.0645205867025128E-3</v>
      </c>
      <c r="F559" s="794"/>
      <c r="G559" s="794"/>
      <c r="H559" s="1079" t="s">
        <v>264</v>
      </c>
      <c r="I559" s="1079"/>
      <c r="J559" s="960">
        <v>9.3069208972788916E-3</v>
      </c>
      <c r="K559" s="794"/>
      <c r="L559" s="794"/>
      <c r="M559" s="1079" t="s">
        <v>246</v>
      </c>
      <c r="N559" s="1079"/>
      <c r="O559" s="961">
        <v>5.8970500092800957E-2</v>
      </c>
      <c r="P559" s="794"/>
      <c r="Q559" s="794"/>
      <c r="R559" s="241"/>
      <c r="Z559" s="241"/>
      <c r="AA559" s="241"/>
      <c r="AB559" s="241"/>
      <c r="AC559" s="241"/>
      <c r="AD559" s="241"/>
      <c r="AE559" s="241"/>
      <c r="AF559" s="241"/>
      <c r="AG559" s="241"/>
      <c r="AH559" s="241"/>
      <c r="AI559" s="241"/>
      <c r="AJ559" s="241"/>
      <c r="AK559" s="241"/>
      <c r="AL559" s="241"/>
      <c r="AM559" s="241"/>
      <c r="AN559" s="241"/>
      <c r="AO559" s="241"/>
      <c r="AP559" s="241"/>
      <c r="AQ559" s="241"/>
      <c r="AR559" s="241"/>
      <c r="AS559" s="241"/>
      <c r="AT559" s="241"/>
      <c r="AU559" s="241"/>
      <c r="AV559" s="241"/>
      <c r="AW559" s="241"/>
      <c r="AX559" s="241"/>
      <c r="AY559" s="241"/>
      <c r="AZ559" s="241"/>
      <c r="BB559" s="426"/>
      <c r="BZ559" s="241"/>
      <c r="CA559" s="241"/>
      <c r="CB559" s="241"/>
      <c r="CC559" s="241"/>
      <c r="CD559" s="241"/>
      <c r="CE559" s="241"/>
      <c r="CF559" s="241"/>
      <c r="CG559" s="241"/>
      <c r="CH559" s="241"/>
      <c r="CI559" s="241"/>
      <c r="CJ559" s="241"/>
      <c r="CK559" s="241"/>
      <c r="CL559" s="241"/>
      <c r="CM559" s="241"/>
      <c r="CN559" s="241"/>
      <c r="CO559" s="241"/>
      <c r="CP559" s="241"/>
      <c r="CQ559" s="241"/>
      <c r="CR559" s="241"/>
      <c r="CS559" s="241"/>
      <c r="CT559" s="241"/>
      <c r="CU559" s="241"/>
      <c r="CV559" s="241"/>
      <c r="CW559" s="241"/>
      <c r="CX559" s="241"/>
      <c r="CY559" s="241"/>
      <c r="CZ559" s="241"/>
    </row>
    <row r="560" s="240" customFormat="true" ht="25.15" customHeight="true" x14ac:dyDescent="0.2">
      <c r="A560" s="426"/>
      <c r="B560" s="426"/>
      <c r="C560" s="1084" t="s">
        <v>246</v>
      </c>
      <c r="D560" s="1079"/>
      <c r="E560" s="959">
        <v>0.12240899845660687</v>
      </c>
      <c r="F560" s="794"/>
      <c r="G560" s="794"/>
      <c r="H560" s="1079" t="s">
        <v>272</v>
      </c>
      <c r="I560" s="1079"/>
      <c r="J560" s="960">
        <v>2.2950399943054613E-3</v>
      </c>
      <c r="K560" s="794"/>
      <c r="L560" s="794"/>
      <c r="M560" s="1079" t="s">
        <v>265</v>
      </c>
      <c r="N560" s="1079"/>
      <c r="O560" s="961">
        <v>4.4680510472328128E-2</v>
      </c>
      <c r="P560" s="794"/>
      <c r="Q560" s="794"/>
      <c r="R560" s="241"/>
      <c r="Z560" s="241"/>
      <c r="AA560" s="241"/>
      <c r="AB560" s="241"/>
      <c r="AC560" s="241"/>
      <c r="AD560" s="241"/>
      <c r="AE560" s="241"/>
      <c r="AF560" s="241"/>
      <c r="AG560" s="241"/>
      <c r="AH560" s="241"/>
      <c r="AI560" s="241"/>
      <c r="AJ560" s="241"/>
      <c r="AK560" s="241"/>
      <c r="AL560" s="241"/>
      <c r="AM560" s="241"/>
      <c r="AN560" s="241"/>
      <c r="AO560" s="241"/>
      <c r="AP560" s="241"/>
      <c r="AQ560" s="241"/>
      <c r="AR560" s="241"/>
      <c r="AS560" s="241"/>
      <c r="AT560" s="241"/>
      <c r="AU560" s="241"/>
      <c r="AV560" s="241"/>
      <c r="AW560" s="241"/>
      <c r="AX560" s="241"/>
      <c r="AY560" s="241"/>
      <c r="AZ560" s="241"/>
      <c r="BB560" s="426"/>
      <c r="BZ560" s="241"/>
      <c r="CA560" s="241"/>
      <c r="CB560" s="241"/>
      <c r="CC560" s="241"/>
      <c r="CD560" s="241"/>
      <c r="CE560" s="241"/>
      <c r="CF560" s="241"/>
      <c r="CG560" s="241"/>
      <c r="CH560" s="241"/>
      <c r="CI560" s="241"/>
      <c r="CJ560" s="241"/>
      <c r="CK560" s="241"/>
      <c r="CL560" s="241"/>
      <c r="CM560" s="241"/>
      <c r="CN560" s="241"/>
      <c r="CO560" s="241"/>
      <c r="CP560" s="241"/>
      <c r="CQ560" s="241"/>
      <c r="CR560" s="241"/>
      <c r="CS560" s="241"/>
      <c r="CT560" s="241"/>
      <c r="CU560" s="241"/>
      <c r="CV560" s="241"/>
      <c r="CW560" s="241"/>
      <c r="CX560" s="241"/>
      <c r="CY560" s="241"/>
      <c r="CZ560" s="241"/>
    </row>
    <row r="561" s="240" customFormat="true" ht="25.15" customHeight="true" x14ac:dyDescent="0.2">
      <c r="A561" s="426"/>
      <c r="B561" s="426"/>
      <c r="C561" s="1084" t="s">
        <v>265</v>
      </c>
      <c r="D561" s="1079"/>
      <c r="E561" s="959">
        <v>7.2368841820300872E-2</v>
      </c>
      <c r="F561" s="794"/>
      <c r="G561" s="794"/>
      <c r="H561" s="1079" t="s">
        <v>267</v>
      </c>
      <c r="I561" s="1079"/>
      <c r="J561" s="960">
        <v>4.6910143104189665E-2</v>
      </c>
      <c r="K561" s="794"/>
      <c r="L561" s="794"/>
      <c r="M561" s="1079" t="s">
        <v>264</v>
      </c>
      <c r="N561" s="1079"/>
      <c r="O561" s="961">
        <v>4.8756950612381299E-2</v>
      </c>
      <c r="P561" s="794"/>
      <c r="Q561" s="794"/>
      <c r="R561" s="241"/>
      <c r="Z561" s="241"/>
      <c r="AA561" s="241"/>
      <c r="AB561" s="241"/>
      <c r="AC561" s="241"/>
      <c r="AD561" s="241"/>
      <c r="AE561" s="241"/>
      <c r="AF561" s="241"/>
      <c r="AG561" s="241"/>
      <c r="AH561" s="241"/>
      <c r="AI561" s="241"/>
      <c r="AJ561" s="241"/>
      <c r="AK561" s="241"/>
      <c r="AL561" s="241"/>
      <c r="AM561" s="241"/>
      <c r="AN561" s="241"/>
      <c r="AO561" s="241"/>
      <c r="AP561" s="241"/>
      <c r="AQ561" s="241"/>
      <c r="AR561" s="241"/>
      <c r="AS561" s="241"/>
      <c r="AT561" s="241"/>
      <c r="AU561" s="241"/>
      <c r="AV561" s="241"/>
      <c r="AW561" s="241"/>
      <c r="AX561" s="241"/>
      <c r="AY561" s="241"/>
      <c r="AZ561" s="241"/>
      <c r="BB561" s="426"/>
      <c r="BZ561" s="241"/>
      <c r="CA561" s="241"/>
      <c r="CB561" s="241"/>
      <c r="CC561" s="241"/>
      <c r="CD561" s="241"/>
      <c r="CE561" s="241"/>
      <c r="CF561" s="241"/>
      <c r="CG561" s="241"/>
      <c r="CH561" s="241"/>
      <c r="CI561" s="241"/>
      <c r="CJ561" s="241"/>
      <c r="CK561" s="241"/>
      <c r="CL561" s="241"/>
      <c r="CM561" s="241"/>
      <c r="CN561" s="241"/>
      <c r="CO561" s="241"/>
      <c r="CP561" s="241"/>
      <c r="CQ561" s="241"/>
      <c r="CR561" s="241"/>
      <c r="CS561" s="241"/>
      <c r="CT561" s="241"/>
      <c r="CU561" s="241"/>
      <c r="CV561" s="241"/>
      <c r="CW561" s="241"/>
      <c r="CX561" s="241"/>
      <c r="CY561" s="241"/>
      <c r="CZ561" s="241"/>
    </row>
    <row r="562" s="240" customFormat="true" ht="25.15" customHeight="true" x14ac:dyDescent="0.2">
      <c r="A562" s="426"/>
      <c r="B562" s="426"/>
      <c r="C562" s="1084" t="s">
        <v>264</v>
      </c>
      <c r="D562" s="1079"/>
      <c r="E562" s="959">
        <v>4.0917529371977047E-2</v>
      </c>
      <c r="F562" s="794"/>
      <c r="G562" s="794"/>
      <c r="H562" s="1079" t="s">
        <v>228</v>
      </c>
      <c r="I562" s="1079"/>
      <c r="J562" s="960">
        <v>0.1132267975546051</v>
      </c>
      <c r="K562" s="794"/>
      <c r="L562" s="794"/>
      <c r="M562" s="1079" t="s">
        <v>272</v>
      </c>
      <c r="N562" s="1079"/>
      <c r="O562" s="961">
        <v>3.4147071032889782E-2</v>
      </c>
      <c r="P562" s="794"/>
      <c r="Q562" s="794"/>
      <c r="R562" s="241"/>
      <c r="Z562" s="241"/>
      <c r="AA562" s="241"/>
      <c r="AB562" s="241"/>
      <c r="AC562" s="241"/>
      <c r="AD562" s="241"/>
      <c r="AE562" s="241"/>
      <c r="AF562" s="241"/>
      <c r="AG562" s="241"/>
      <c r="AH562" s="241"/>
      <c r="AI562" s="241"/>
      <c r="AJ562" s="241"/>
      <c r="AK562" s="241"/>
      <c r="AL562" s="241"/>
      <c r="AM562" s="241"/>
      <c r="AN562" s="241"/>
      <c r="AO562" s="241"/>
      <c r="AP562" s="241"/>
      <c r="AQ562" s="241"/>
      <c r="AR562" s="241"/>
      <c r="AS562" s="241"/>
      <c r="AT562" s="241"/>
      <c r="AU562" s="241"/>
      <c r="AV562" s="241"/>
      <c r="AW562" s="241"/>
      <c r="AX562" s="241"/>
      <c r="AY562" s="241"/>
      <c r="AZ562" s="241"/>
      <c r="BB562" s="426"/>
      <c r="BZ562" s="241"/>
      <c r="CA562" s="241"/>
      <c r="CB562" s="241"/>
      <c r="CC562" s="241"/>
      <c r="CD562" s="241"/>
      <c r="CE562" s="241"/>
      <c r="CF562" s="241"/>
      <c r="CG562" s="241"/>
      <c r="CH562" s="241"/>
      <c r="CI562" s="241"/>
      <c r="CJ562" s="241"/>
      <c r="CK562" s="241"/>
      <c r="CL562" s="241"/>
      <c r="CM562" s="241"/>
      <c r="CN562" s="241"/>
      <c r="CO562" s="241"/>
      <c r="CP562" s="241"/>
      <c r="CQ562" s="241"/>
      <c r="CR562" s="241"/>
      <c r="CS562" s="241"/>
      <c r="CT562" s="241"/>
      <c r="CU562" s="241"/>
      <c r="CV562" s="241"/>
      <c r="CW562" s="241"/>
      <c r="CX562" s="241"/>
      <c r="CY562" s="241"/>
      <c r="CZ562" s="241"/>
    </row>
    <row r="563" s="240" customFormat="true" ht="25.15" customHeight="true" x14ac:dyDescent="0.2">
      <c r="A563" s="426"/>
      <c r="B563" s="426"/>
      <c r="C563" s="1084" t="s">
        <v>272</v>
      </c>
      <c r="D563" s="1079"/>
      <c r="E563" s="959">
        <v>2.6862343551788122E-2</v>
      </c>
      <c r="F563" s="794"/>
      <c r="G563" s="794"/>
      <c r="H563" s="1079" t="s">
        <v>259</v>
      </c>
      <c r="I563" s="1079"/>
      <c r="J563" s="960">
        <v>5.9268446219608549E-2</v>
      </c>
      <c r="K563" s="794"/>
      <c r="L563" s="794"/>
      <c r="M563" s="1079" t="s">
        <v>267</v>
      </c>
      <c r="N563" s="1079"/>
      <c r="O563" s="961">
        <v>2.9749047894091593E-2</v>
      </c>
      <c r="P563" s="794"/>
      <c r="Q563" s="794"/>
      <c r="R563" s="241"/>
      <c r="Z563" s="241"/>
      <c r="AA563" s="241"/>
      <c r="AB563" s="241"/>
      <c r="AC563" s="241"/>
      <c r="AD563" s="241"/>
      <c r="AE563" s="241"/>
      <c r="AF563" s="241"/>
      <c r="AG563" s="241"/>
      <c r="AH563" s="241"/>
      <c r="AI563" s="241"/>
      <c r="AJ563" s="241"/>
      <c r="AK563" s="241"/>
      <c r="AL563" s="241"/>
      <c r="AM563" s="241"/>
      <c r="AN563" s="241"/>
      <c r="AO563" s="241"/>
      <c r="AP563" s="241"/>
      <c r="AQ563" s="241"/>
      <c r="AR563" s="241"/>
      <c r="AS563" s="241"/>
      <c r="AT563" s="241"/>
      <c r="AU563" s="241"/>
      <c r="AV563" s="241"/>
      <c r="AW563" s="241"/>
      <c r="AX563" s="241"/>
      <c r="AY563" s="241"/>
      <c r="AZ563" s="241"/>
      <c r="BB563" s="426"/>
      <c r="BZ563" s="241"/>
      <c r="CA563" s="241"/>
      <c r="CB563" s="241"/>
      <c r="CC563" s="241"/>
      <c r="CD563" s="241"/>
      <c r="CE563" s="241"/>
      <c r="CF563" s="241"/>
      <c r="CG563" s="241"/>
      <c r="CH563" s="241"/>
      <c r="CI563" s="241"/>
      <c r="CJ563" s="241"/>
      <c r="CK563" s="241"/>
      <c r="CL563" s="241"/>
      <c r="CM563" s="241"/>
      <c r="CN563" s="241"/>
      <c r="CO563" s="241"/>
      <c r="CP563" s="241"/>
      <c r="CQ563" s="241"/>
      <c r="CR563" s="241"/>
      <c r="CS563" s="241"/>
      <c r="CT563" s="241"/>
      <c r="CU563" s="241"/>
      <c r="CV563" s="241"/>
      <c r="CW563" s="241"/>
      <c r="CX563" s="241"/>
      <c r="CY563" s="241"/>
      <c r="CZ563" s="241"/>
    </row>
    <row r="564" s="240" customFormat="true" ht="25.15" customHeight="true" x14ac:dyDescent="0.2">
      <c r="A564" s="426"/>
      <c r="B564" s="426"/>
      <c r="C564" s="1084" t="s">
        <v>267</v>
      </c>
      <c r="D564" s="1079"/>
      <c r="E564" s="959">
        <v>6.7649159763670474E-2</v>
      </c>
      <c r="F564" s="794"/>
      <c r="G564" s="794"/>
      <c r="H564" s="1079" t="s">
        <v>229</v>
      </c>
      <c r="I564" s="1079"/>
      <c r="J564" s="960">
        <v>0.10268204313515635</v>
      </c>
      <c r="K564" s="794"/>
      <c r="L564" s="794"/>
      <c r="M564" s="1079" t="s">
        <v>228</v>
      </c>
      <c r="N564" s="1079"/>
      <c r="O564" s="961">
        <v>8.3618278937996046E-2</v>
      </c>
      <c r="P564" s="794"/>
      <c r="Q564" s="794"/>
      <c r="R564" s="241"/>
      <c r="Z564" s="241"/>
      <c r="AA564" s="241"/>
      <c r="AB564" s="241"/>
      <c r="AC564" s="241"/>
      <c r="AD564" s="241"/>
      <c r="AE564" s="241"/>
      <c r="AF564" s="241"/>
      <c r="AG564" s="241"/>
      <c r="AH564" s="241"/>
      <c r="AI564" s="241"/>
      <c r="AJ564" s="241"/>
      <c r="AK564" s="241"/>
      <c r="AL564" s="241"/>
      <c r="AM564" s="241"/>
      <c r="AN564" s="241"/>
      <c r="AO564" s="241"/>
      <c r="AP564" s="241"/>
      <c r="AQ564" s="241"/>
      <c r="AR564" s="241"/>
      <c r="AS564" s="241"/>
      <c r="AT564" s="241"/>
      <c r="AU564" s="241"/>
      <c r="AV564" s="241"/>
      <c r="AW564" s="241"/>
      <c r="AX564" s="241"/>
      <c r="AY564" s="241"/>
      <c r="AZ564" s="241"/>
      <c r="BB564" s="426"/>
      <c r="BZ564" s="241"/>
      <c r="CA564" s="241"/>
      <c r="CB564" s="241"/>
      <c r="CC564" s="241"/>
      <c r="CD564" s="241"/>
      <c r="CE564" s="241"/>
      <c r="CF564" s="241"/>
      <c r="CG564" s="241"/>
      <c r="CH564" s="241"/>
      <c r="CI564" s="241"/>
      <c r="CJ564" s="241"/>
      <c r="CK564" s="241"/>
      <c r="CL564" s="241"/>
      <c r="CM564" s="241"/>
      <c r="CN564" s="241"/>
      <c r="CO564" s="241"/>
      <c r="CP564" s="241"/>
      <c r="CQ564" s="241"/>
      <c r="CR564" s="241"/>
      <c r="CS564" s="241"/>
      <c r="CT564" s="241"/>
      <c r="CU564" s="241"/>
      <c r="CV564" s="241"/>
      <c r="CW564" s="241"/>
      <c r="CX564" s="241"/>
      <c r="CY564" s="241"/>
      <c r="CZ564" s="241"/>
    </row>
    <row r="565" s="240" customFormat="true" ht="25.15" customHeight="true" x14ac:dyDescent="0.2">
      <c r="A565" s="426"/>
      <c r="B565" s="426"/>
      <c r="C565" s="1084" t="s">
        <v>228</v>
      </c>
      <c r="D565" s="1079"/>
      <c r="E565" s="959">
        <v>0.16067825077694989</v>
      </c>
      <c r="F565" s="794"/>
      <c r="G565" s="794"/>
      <c r="H565" s="1079" t="s">
        <v>241</v>
      </c>
      <c r="I565" s="1079"/>
      <c r="J565" s="960">
        <v>8.9107876360351515E-2</v>
      </c>
      <c r="K565" s="794"/>
      <c r="L565" s="794"/>
      <c r="M565" s="1079" t="s">
        <v>259</v>
      </c>
      <c r="N565" s="1079"/>
      <c r="O565" s="961">
        <v>6.5199707133156912E-2</v>
      </c>
      <c r="P565" s="794"/>
      <c r="Q565" s="794"/>
      <c r="R565" s="241"/>
      <c r="Z565" s="241"/>
      <c r="AA565" s="241"/>
      <c r="AB565" s="241"/>
      <c r="AC565" s="241"/>
      <c r="AD565" s="241"/>
      <c r="AE565" s="241"/>
      <c r="AF565" s="241"/>
      <c r="AG565" s="241"/>
      <c r="AH565" s="241"/>
      <c r="AI565" s="241"/>
      <c r="AJ565" s="241"/>
      <c r="AK565" s="241"/>
      <c r="AL565" s="241"/>
      <c r="AM565" s="241"/>
      <c r="AN565" s="241"/>
      <c r="AO565" s="241"/>
      <c r="AP565" s="241"/>
      <c r="AQ565" s="241"/>
      <c r="AR565" s="241"/>
      <c r="AS565" s="241"/>
      <c r="AT565" s="241"/>
      <c r="AU565" s="241"/>
      <c r="AV565" s="241"/>
      <c r="AW565" s="241"/>
      <c r="AX565" s="241"/>
      <c r="AY565" s="241"/>
      <c r="AZ565" s="241"/>
      <c r="BB565" s="426"/>
      <c r="BZ565" s="241"/>
      <c r="CA565" s="241"/>
      <c r="CB565" s="241"/>
      <c r="CC565" s="241"/>
      <c r="CD565" s="241"/>
      <c r="CE565" s="241"/>
      <c r="CF565" s="241"/>
      <c r="CG565" s="241"/>
      <c r="CH565" s="241"/>
      <c r="CI565" s="241"/>
      <c r="CJ565" s="241"/>
      <c r="CK565" s="241"/>
      <c r="CL565" s="241"/>
      <c r="CM565" s="241"/>
      <c r="CN565" s="241"/>
      <c r="CO565" s="241"/>
      <c r="CP565" s="241"/>
      <c r="CQ565" s="241"/>
      <c r="CR565" s="241"/>
      <c r="CS565" s="241"/>
      <c r="CT565" s="241"/>
      <c r="CU565" s="241"/>
      <c r="CV565" s="241"/>
      <c r="CW565" s="241"/>
      <c r="CX565" s="241"/>
      <c r="CY565" s="241"/>
      <c r="CZ565" s="241"/>
    </row>
    <row r="566" s="240" customFormat="true" ht="25.15" customHeight="true" x14ac:dyDescent="0.2">
      <c r="A566" s="426"/>
      <c r="B566" s="426"/>
      <c r="C566" s="1084" t="s">
        <v>259</v>
      </c>
      <c r="D566" s="1079"/>
      <c r="E566" s="959">
        <v>9.8022865132089507E-2</v>
      </c>
      <c r="F566" s="794"/>
      <c r="G566" s="794"/>
      <c r="H566" s="1079" t="s">
        <v>233</v>
      </c>
      <c r="I566" s="1079"/>
      <c r="J566" s="960">
        <v>0.10758526362192995</v>
      </c>
      <c r="K566" s="794"/>
      <c r="L566" s="794"/>
      <c r="M566" s="1079" t="s">
        <v>229</v>
      </c>
      <c r="N566" s="1079"/>
      <c r="O566" s="961">
        <v>7.2763992898935398E-2</v>
      </c>
      <c r="P566" s="794"/>
      <c r="Q566" s="794"/>
      <c r="R566" s="241"/>
      <c r="Z566" s="241"/>
      <c r="AA566" s="241"/>
      <c r="AB566" s="241"/>
      <c r="AC566" s="241"/>
      <c r="AD566" s="241"/>
      <c r="AE566" s="241"/>
      <c r="AF566" s="241"/>
      <c r="AG566" s="241"/>
      <c r="AH566" s="241"/>
      <c r="AI566" s="241"/>
      <c r="AJ566" s="241"/>
      <c r="AK566" s="241"/>
      <c r="AL566" s="241"/>
      <c r="AM566" s="241"/>
      <c r="AN566" s="241"/>
      <c r="AO566" s="241"/>
      <c r="AP566" s="241"/>
      <c r="AQ566" s="241"/>
      <c r="AR566" s="241"/>
      <c r="AS566" s="241"/>
      <c r="AT566" s="241"/>
      <c r="AU566" s="241"/>
      <c r="AV566" s="241"/>
      <c r="AW566" s="241"/>
      <c r="AX566" s="241"/>
      <c r="AY566" s="241"/>
      <c r="AZ566" s="241"/>
      <c r="BB566" s="426"/>
      <c r="BZ566" s="241"/>
      <c r="CA566" s="241"/>
      <c r="CB566" s="241"/>
      <c r="CC566" s="241"/>
      <c r="CD566" s="241"/>
      <c r="CE566" s="241"/>
      <c r="CF566" s="241"/>
      <c r="CG566" s="241"/>
      <c r="CH566" s="241"/>
      <c r="CI566" s="241"/>
      <c r="CJ566" s="241"/>
      <c r="CK566" s="241"/>
      <c r="CL566" s="241"/>
      <c r="CM566" s="241"/>
      <c r="CN566" s="241"/>
      <c r="CO566" s="241"/>
      <c r="CP566" s="241"/>
      <c r="CQ566" s="241"/>
      <c r="CR566" s="241"/>
      <c r="CS566" s="241"/>
      <c r="CT566" s="241"/>
      <c r="CU566" s="241"/>
      <c r="CV566" s="241"/>
      <c r="CW566" s="241"/>
      <c r="CX566" s="241"/>
      <c r="CY566" s="241"/>
      <c r="CZ566" s="241"/>
    </row>
    <row r="567" s="240" customFormat="true" ht="25.15" customHeight="true" x14ac:dyDescent="0.2">
      <c r="A567" s="426"/>
      <c r="B567" s="426"/>
      <c r="C567" s="1084" t="s">
        <v>229</v>
      </c>
      <c r="D567" s="1079"/>
      <c r="E567" s="959">
        <v>0.14939426003372067</v>
      </c>
      <c r="F567" s="794"/>
      <c r="G567" s="794"/>
      <c r="H567" s="1079" t="s">
        <v>257</v>
      </c>
      <c r="I567" s="1079"/>
      <c r="J567" s="960">
        <v>7.7759817460961195E-2</v>
      </c>
      <c r="K567" s="794"/>
      <c r="L567" s="794"/>
      <c r="M567" s="1079" t="s">
        <v>241</v>
      </c>
      <c r="N567" s="1079"/>
      <c r="O567" s="961">
        <v>7.0772405946189137E-2</v>
      </c>
      <c r="P567" s="794"/>
      <c r="Q567" s="794"/>
      <c r="R567" s="241"/>
      <c r="Z567" s="241"/>
      <c r="AA567" s="241"/>
      <c r="AB567" s="241"/>
      <c r="AC567" s="241"/>
      <c r="AD567" s="241"/>
      <c r="AE567" s="241"/>
      <c r="AF567" s="241"/>
      <c r="AG567" s="241"/>
      <c r="AH567" s="241"/>
      <c r="AI567" s="241"/>
      <c r="AJ567" s="241"/>
      <c r="AK567" s="241"/>
      <c r="AL567" s="241"/>
      <c r="AM567" s="241"/>
      <c r="AN567" s="241"/>
      <c r="AO567" s="241"/>
      <c r="AP567" s="241"/>
      <c r="AQ567" s="241"/>
      <c r="AR567" s="241"/>
      <c r="AS567" s="241"/>
      <c r="AT567" s="241"/>
      <c r="AU567" s="241"/>
      <c r="AV567" s="241"/>
      <c r="AW567" s="241"/>
      <c r="AX567" s="241"/>
      <c r="AY567" s="241"/>
      <c r="AZ567" s="241"/>
      <c r="BB567" s="426"/>
      <c r="BZ567" s="241"/>
      <c r="CA567" s="241"/>
      <c r="CB567" s="241"/>
      <c r="CC567" s="241"/>
      <c r="CD567" s="241"/>
      <c r="CE567" s="241"/>
      <c r="CF567" s="241"/>
      <c r="CG567" s="241"/>
      <c r="CH567" s="241"/>
      <c r="CI567" s="241"/>
      <c r="CJ567" s="241"/>
      <c r="CK567" s="241"/>
      <c r="CL567" s="241"/>
      <c r="CM567" s="241"/>
      <c r="CN567" s="241"/>
      <c r="CO567" s="241"/>
      <c r="CP567" s="241"/>
      <c r="CQ567" s="241"/>
      <c r="CR567" s="241"/>
      <c r="CS567" s="241"/>
      <c r="CT567" s="241"/>
      <c r="CU567" s="241"/>
      <c r="CV567" s="241"/>
      <c r="CW567" s="241"/>
      <c r="CX567" s="241"/>
      <c r="CY567" s="241"/>
      <c r="CZ567" s="241"/>
    </row>
    <row r="568" s="240" customFormat="true" ht="25.15" customHeight="true" x14ac:dyDescent="0.2">
      <c r="A568" s="426"/>
      <c r="B568" s="426"/>
      <c r="C568" s="1084" t="s">
        <v>241</v>
      </c>
      <c r="D568" s="1079"/>
      <c r="E568" s="959">
        <v>0.12862124533095581</v>
      </c>
      <c r="F568" s="794"/>
      <c r="G568" s="794"/>
      <c r="H568" s="1079" t="s">
        <v>274</v>
      </c>
      <c r="I568" s="1079"/>
      <c r="J568" s="960">
        <v>1.6098412343650002E-3</v>
      </c>
      <c r="K568" s="794"/>
      <c r="L568" s="794"/>
      <c r="M568" s="1079" t="s">
        <v>233</v>
      </c>
      <c r="N568" s="1079"/>
      <c r="O568" s="961">
        <v>7.350492879874776E-2</v>
      </c>
      <c r="P568" s="794"/>
      <c r="Q568" s="794"/>
      <c r="R568" s="241"/>
      <c r="Z568" s="241"/>
      <c r="AA568" s="241"/>
      <c r="AB568" s="241"/>
      <c r="AC568" s="241"/>
      <c r="AD568" s="241"/>
      <c r="AE568" s="241"/>
      <c r="AF568" s="241"/>
      <c r="AG568" s="241"/>
      <c r="AH568" s="241"/>
      <c r="AI568" s="241"/>
      <c r="AJ568" s="241"/>
      <c r="AK568" s="241"/>
      <c r="AL568" s="241"/>
      <c r="AM568" s="241"/>
      <c r="AN568" s="241"/>
      <c r="AO568" s="241"/>
      <c r="AP568" s="241"/>
      <c r="AQ568" s="241"/>
      <c r="AR568" s="241"/>
      <c r="AS568" s="241"/>
      <c r="AT568" s="241"/>
      <c r="AU568" s="241"/>
      <c r="AV568" s="241"/>
      <c r="AW568" s="241"/>
      <c r="AX568" s="241"/>
      <c r="AY568" s="241"/>
      <c r="AZ568" s="241"/>
      <c r="BB568" s="426"/>
      <c r="BZ568" s="241"/>
      <c r="CA568" s="241"/>
      <c r="CB568" s="241"/>
      <c r="CC568" s="241"/>
      <c r="CD568" s="241"/>
      <c r="CE568" s="241"/>
      <c r="CF568" s="241"/>
      <c r="CG568" s="241"/>
      <c r="CH568" s="241"/>
      <c r="CI568" s="241"/>
      <c r="CJ568" s="241"/>
      <c r="CK568" s="241"/>
      <c r="CL568" s="241"/>
      <c r="CM568" s="241"/>
      <c r="CN568" s="241"/>
      <c r="CO568" s="241"/>
      <c r="CP568" s="241"/>
      <c r="CQ568" s="241"/>
      <c r="CR568" s="241"/>
      <c r="CS568" s="241"/>
      <c r="CT568" s="241"/>
      <c r="CU568" s="241"/>
      <c r="CV568" s="241"/>
      <c r="CW568" s="241"/>
      <c r="CX568" s="241"/>
      <c r="CY568" s="241"/>
      <c r="CZ568" s="241"/>
    </row>
    <row r="569" s="240" customFormat="true" ht="25.15" customHeight="true" x14ac:dyDescent="0.2">
      <c r="A569" s="426"/>
      <c r="B569" s="426"/>
      <c r="C569" s="1084" t="s">
        <v>233</v>
      </c>
      <c r="D569" s="1079"/>
      <c r="E569" s="959">
        <v>0.14904001105809181</v>
      </c>
      <c r="F569" s="794"/>
      <c r="G569" s="794"/>
      <c r="H569" s="1079" t="s">
        <v>283</v>
      </c>
      <c r="I569" s="1079"/>
      <c r="J569" s="960">
        <v>1.6407258169160794E-2</v>
      </c>
      <c r="K569" s="794"/>
      <c r="L569" s="794"/>
      <c r="M569" s="1079" t="s">
        <v>257</v>
      </c>
      <c r="N569" s="1079"/>
      <c r="O569" s="961">
        <v>3.2529131745769949E-2</v>
      </c>
      <c r="P569" s="794"/>
      <c r="Q569" s="794"/>
      <c r="R569" s="241"/>
      <c r="Z569" s="241"/>
      <c r="AA569" s="241"/>
      <c r="AB569" s="241"/>
      <c r="AC569" s="241"/>
      <c r="AD569" s="241"/>
      <c r="AE569" s="241"/>
      <c r="AF569" s="241"/>
      <c r="AG569" s="241"/>
      <c r="AH569" s="241"/>
      <c r="AI569" s="241"/>
      <c r="AJ569" s="241"/>
      <c r="AK569" s="241"/>
      <c r="AL569" s="241"/>
      <c r="AM569" s="241"/>
      <c r="AN569" s="241"/>
      <c r="AO569" s="241"/>
      <c r="AP569" s="241"/>
      <c r="AQ569" s="241"/>
      <c r="AR569" s="241"/>
      <c r="AS569" s="241"/>
      <c r="AT569" s="241"/>
      <c r="AU569" s="241"/>
      <c r="AV569" s="241"/>
      <c r="AW569" s="241"/>
      <c r="AX569" s="241"/>
      <c r="AY569" s="241"/>
      <c r="AZ569" s="241"/>
      <c r="BB569" s="426"/>
      <c r="BZ569" s="241"/>
      <c r="CA569" s="241"/>
      <c r="CB569" s="241"/>
      <c r="CC569" s="241"/>
      <c r="CD569" s="241"/>
      <c r="CE569" s="241"/>
      <c r="CF569" s="241"/>
      <c r="CG569" s="241"/>
      <c r="CH569" s="241"/>
      <c r="CI569" s="241"/>
      <c r="CJ569" s="241"/>
      <c r="CK569" s="241"/>
      <c r="CL569" s="241"/>
      <c r="CM569" s="241"/>
      <c r="CN569" s="241"/>
      <c r="CO569" s="241"/>
      <c r="CP569" s="241"/>
      <c r="CQ569" s="241"/>
      <c r="CR569" s="241"/>
      <c r="CS569" s="241"/>
      <c r="CT569" s="241"/>
      <c r="CU569" s="241"/>
      <c r="CV569" s="241"/>
      <c r="CW569" s="241"/>
      <c r="CX569" s="241"/>
      <c r="CY569" s="241"/>
      <c r="CZ569" s="241"/>
    </row>
    <row r="570" s="240" customFormat="true" ht="25.15" customHeight="true" x14ac:dyDescent="0.2">
      <c r="A570" s="426"/>
      <c r="B570" s="426"/>
      <c r="C570" s="1084" t="s">
        <v>257</v>
      </c>
      <c r="D570" s="1079"/>
      <c r="E570" s="959">
        <v>0.10048273565017439</v>
      </c>
      <c r="F570" s="794"/>
      <c r="G570" s="794"/>
      <c r="H570" s="1079" t="s">
        <v>221</v>
      </c>
      <c r="I570" s="1079"/>
      <c r="J570" s="960">
        <v>0.23523245986085617</v>
      </c>
      <c r="K570" s="794"/>
      <c r="L570" s="794"/>
      <c r="M570" s="1079" t="s">
        <v>274</v>
      </c>
      <c r="N570" s="1079"/>
      <c r="O570" s="961">
        <v>3.2814241720128881E-2</v>
      </c>
      <c r="P570" s="794"/>
      <c r="Q570" s="794"/>
      <c r="R570" s="241"/>
      <c r="Z570" s="241"/>
      <c r="AA570" s="241"/>
      <c r="AB570" s="241"/>
      <c r="AC570" s="241"/>
      <c r="AD570" s="241"/>
      <c r="AE570" s="241"/>
      <c r="AF570" s="241"/>
      <c r="AG570" s="241"/>
      <c r="AH570" s="241"/>
      <c r="AI570" s="241"/>
      <c r="AJ570" s="241"/>
      <c r="AK570" s="241"/>
      <c r="AL570" s="241"/>
      <c r="AM570" s="241"/>
      <c r="AN570" s="241"/>
      <c r="AO570" s="241"/>
      <c r="AP570" s="241"/>
      <c r="AQ570" s="241"/>
      <c r="AR570" s="241"/>
      <c r="AS570" s="241"/>
      <c r="AT570" s="241"/>
      <c r="AU570" s="241"/>
      <c r="AV570" s="241"/>
      <c r="AW570" s="241"/>
      <c r="AX570" s="241"/>
      <c r="AY570" s="241"/>
      <c r="AZ570" s="241"/>
      <c r="BB570" s="426"/>
      <c r="BZ570" s="241"/>
      <c r="CA570" s="241"/>
      <c r="CB570" s="241"/>
      <c r="CC570" s="241"/>
      <c r="CD570" s="241"/>
      <c r="CE570" s="241"/>
      <c r="CF570" s="241"/>
      <c r="CG570" s="241"/>
      <c r="CH570" s="241"/>
      <c r="CI570" s="241"/>
      <c r="CJ570" s="241"/>
      <c r="CK570" s="241"/>
      <c r="CL570" s="241"/>
      <c r="CM570" s="241"/>
      <c r="CN570" s="241"/>
      <c r="CO570" s="241"/>
      <c r="CP570" s="241"/>
      <c r="CQ570" s="241"/>
      <c r="CR570" s="241"/>
      <c r="CS570" s="241"/>
      <c r="CT570" s="241"/>
      <c r="CU570" s="241"/>
      <c r="CV570" s="241"/>
      <c r="CW570" s="241"/>
      <c r="CX570" s="241"/>
      <c r="CY570" s="241"/>
      <c r="CZ570" s="241"/>
    </row>
    <row r="571" s="240" customFormat="true" ht="25.15" customHeight="true" x14ac:dyDescent="0.2">
      <c r="A571" s="426"/>
      <c r="B571" s="426"/>
      <c r="C571" s="1084" t="s">
        <v>274</v>
      </c>
      <c r="D571" s="1079"/>
      <c r="E571" s="959">
        <v>1.8556572089439869E-2</v>
      </c>
      <c r="F571" s="794"/>
      <c r="G571" s="794"/>
      <c r="H571" s="1079" t="s">
        <v>290</v>
      </c>
      <c r="I571" s="1079"/>
      <c r="J571" s="960">
        <v>1.4207147696648803E-2</v>
      </c>
      <c r="K571" s="794"/>
      <c r="L571" s="794"/>
      <c r="M571" s="1079" t="s">
        <v>283</v>
      </c>
      <c r="N571" s="1079"/>
      <c r="O571" s="961">
        <v>2.2432955503865815E-2</v>
      </c>
      <c r="P571" s="794"/>
      <c r="Q571" s="794"/>
      <c r="R571" s="241"/>
      <c r="Z571" s="241"/>
      <c r="AA571" s="241"/>
      <c r="AB571" s="241"/>
      <c r="AC571" s="241"/>
      <c r="AD571" s="241"/>
      <c r="AE571" s="241"/>
      <c r="AF571" s="241"/>
      <c r="AG571" s="241"/>
      <c r="AH571" s="241"/>
      <c r="AI571" s="241"/>
      <c r="AJ571" s="241"/>
      <c r="AK571" s="241"/>
      <c r="AL571" s="241"/>
      <c r="AM571" s="241"/>
      <c r="AN571" s="241"/>
      <c r="AO571" s="241"/>
      <c r="AP571" s="241"/>
      <c r="AQ571" s="241"/>
      <c r="AR571" s="241"/>
      <c r="AS571" s="241"/>
      <c r="AT571" s="241"/>
      <c r="AU571" s="241"/>
      <c r="AV571" s="241"/>
      <c r="AW571" s="241"/>
      <c r="AX571" s="241"/>
      <c r="AY571" s="241"/>
      <c r="AZ571" s="241"/>
      <c r="BB571" s="426"/>
      <c r="BZ571" s="241"/>
      <c r="CA571" s="241"/>
      <c r="CB571" s="241"/>
      <c r="CC571" s="241"/>
      <c r="CD571" s="241"/>
      <c r="CE571" s="241"/>
      <c r="CF571" s="241"/>
      <c r="CG571" s="241"/>
      <c r="CH571" s="241"/>
      <c r="CI571" s="241"/>
      <c r="CJ571" s="241"/>
      <c r="CK571" s="241"/>
      <c r="CL571" s="241"/>
      <c r="CM571" s="241"/>
      <c r="CN571" s="241"/>
      <c r="CO571" s="241"/>
      <c r="CP571" s="241"/>
      <c r="CQ571" s="241"/>
      <c r="CR571" s="241"/>
      <c r="CS571" s="241"/>
      <c r="CT571" s="241"/>
      <c r="CU571" s="241"/>
      <c r="CV571" s="241"/>
      <c r="CW571" s="241"/>
      <c r="CX571" s="241"/>
      <c r="CY571" s="241"/>
      <c r="CZ571" s="241"/>
    </row>
    <row r="572" s="240" customFormat="true" ht="25.15" customHeight="true" x14ac:dyDescent="0.2">
      <c r="A572" s="426"/>
      <c r="B572" s="426"/>
      <c r="C572" s="1084" t="s">
        <v>283</v>
      </c>
      <c r="D572" s="1079"/>
      <c r="E572" s="959">
        <v>2.817185100875182E-2</v>
      </c>
      <c r="F572" s="794"/>
      <c r="G572" s="794"/>
      <c r="H572" s="1079" t="s">
        <v>324</v>
      </c>
      <c r="I572" s="1079"/>
      <c r="J572" s="960">
        <v>6.4275700530823463E-4</v>
      </c>
      <c r="K572" s="794"/>
      <c r="L572" s="794"/>
      <c r="M572" s="1079" t="s">
        <v>221</v>
      </c>
      <c r="N572" s="1079"/>
      <c r="O572" s="961">
        <v>0.2431417361240579</v>
      </c>
      <c r="P572" s="794"/>
      <c r="Q572" s="794"/>
      <c r="R572" s="241"/>
      <c r="Z572" s="241"/>
      <c r="AA572" s="241"/>
      <c r="AB572" s="241"/>
      <c r="AC572" s="241"/>
      <c r="AD572" s="241"/>
      <c r="AE572" s="241"/>
      <c r="AF572" s="241"/>
      <c r="AG572" s="241"/>
      <c r="AH572" s="241"/>
      <c r="AI572" s="241"/>
      <c r="AJ572" s="241"/>
      <c r="AK572" s="241"/>
      <c r="AL572" s="241"/>
      <c r="AM572" s="241"/>
      <c r="AN572" s="241"/>
      <c r="AO572" s="241"/>
      <c r="AP572" s="241"/>
      <c r="AQ572" s="241"/>
      <c r="AR572" s="241"/>
      <c r="AS572" s="241"/>
      <c r="AT572" s="241"/>
      <c r="AU572" s="241"/>
      <c r="AV572" s="241"/>
      <c r="AW572" s="241"/>
      <c r="AX572" s="241"/>
      <c r="AY572" s="241"/>
      <c r="AZ572" s="241"/>
      <c r="BB572" s="426"/>
      <c r="BZ572" s="241"/>
      <c r="CA572" s="241"/>
      <c r="CB572" s="241"/>
      <c r="CC572" s="241"/>
      <c r="CD572" s="241"/>
      <c r="CE572" s="241"/>
      <c r="CF572" s="241"/>
      <c r="CG572" s="241"/>
      <c r="CH572" s="241"/>
      <c r="CI572" s="241"/>
      <c r="CJ572" s="241"/>
      <c r="CK572" s="241"/>
      <c r="CL572" s="241"/>
      <c r="CM572" s="241"/>
      <c r="CN572" s="241"/>
      <c r="CO572" s="241"/>
      <c r="CP572" s="241"/>
      <c r="CQ572" s="241"/>
      <c r="CR572" s="241"/>
      <c r="CS572" s="241"/>
      <c r="CT572" s="241"/>
      <c r="CU572" s="241"/>
      <c r="CV572" s="241"/>
      <c r="CW572" s="241"/>
      <c r="CX572" s="241"/>
      <c r="CY572" s="241"/>
      <c r="CZ572" s="241"/>
    </row>
    <row r="573" s="240" customFormat="true" ht="25.15" customHeight="true" x14ac:dyDescent="0.2">
      <c r="A573" s="426"/>
      <c r="B573" s="426"/>
      <c r="C573" s="1084" t="s">
        <v>221</v>
      </c>
      <c r="D573" s="1079"/>
      <c r="E573" s="959">
        <v>0.24827344242514657</v>
      </c>
      <c r="F573" s="794"/>
      <c r="G573" s="794"/>
      <c r="H573" s="1079" t="s">
        <v>293</v>
      </c>
      <c r="I573" s="1079"/>
      <c r="J573" s="960">
        <v>1.6542607075612364E-2</v>
      </c>
      <c r="K573" s="794"/>
      <c r="L573" s="794"/>
      <c r="M573" s="1079" t="s">
        <v>290</v>
      </c>
      <c r="N573" s="1079"/>
      <c r="O573" s="961">
        <v>1.8368828976370148E-2</v>
      </c>
      <c r="P573" s="794"/>
      <c r="Q573" s="794"/>
      <c r="R573" s="241"/>
      <c r="Z573" s="241"/>
      <c r="AA573" s="241"/>
      <c r="AB573" s="241"/>
      <c r="AC573" s="241"/>
      <c r="AD573" s="241"/>
      <c r="AE573" s="241"/>
      <c r="AF573" s="241"/>
      <c r="AG573" s="241"/>
      <c r="AH573" s="241"/>
      <c r="AI573" s="241"/>
      <c r="AJ573" s="241"/>
      <c r="AK573" s="241"/>
      <c r="AL573" s="241"/>
      <c r="AM573" s="241"/>
      <c r="AN573" s="241"/>
      <c r="AO573" s="241"/>
      <c r="AP573" s="241"/>
      <c r="AQ573" s="241"/>
      <c r="AR573" s="241"/>
      <c r="AS573" s="241"/>
      <c r="AT573" s="241"/>
      <c r="AU573" s="241"/>
      <c r="AV573" s="241"/>
      <c r="AW573" s="241"/>
      <c r="AX573" s="241"/>
      <c r="AY573" s="241"/>
      <c r="AZ573" s="241"/>
      <c r="BB573" s="426"/>
      <c r="BZ573" s="241"/>
      <c r="CA573" s="241"/>
      <c r="CB573" s="241"/>
      <c r="CC573" s="241"/>
      <c r="CD573" s="241"/>
      <c r="CE573" s="241"/>
      <c r="CF573" s="241"/>
      <c r="CG573" s="241"/>
      <c r="CH573" s="241"/>
      <c r="CI573" s="241"/>
      <c r="CJ573" s="241"/>
      <c r="CK573" s="241"/>
      <c r="CL573" s="241"/>
      <c r="CM573" s="241"/>
      <c r="CN573" s="241"/>
      <c r="CO573" s="241"/>
      <c r="CP573" s="241"/>
      <c r="CQ573" s="241"/>
      <c r="CR573" s="241"/>
      <c r="CS573" s="241"/>
      <c r="CT573" s="241"/>
      <c r="CU573" s="241"/>
      <c r="CV573" s="241"/>
      <c r="CW573" s="241"/>
      <c r="CX573" s="241"/>
      <c r="CY573" s="241"/>
      <c r="CZ573" s="241"/>
    </row>
    <row r="574" s="240" customFormat="true" ht="25.15" customHeight="true" x14ac:dyDescent="0.2">
      <c r="A574" s="426"/>
      <c r="B574" s="426"/>
      <c r="C574" s="1084" t="s">
        <v>290</v>
      </c>
      <c r="D574" s="1079"/>
      <c r="E574" s="959">
        <v>2.2506164735623124E-2</v>
      </c>
      <c r="F574" s="794"/>
      <c r="G574" s="794"/>
      <c r="H574" s="1079" t="s">
        <v>238</v>
      </c>
      <c r="I574" s="1079"/>
      <c r="J574" s="960">
        <v>8.5001651043602147E-2</v>
      </c>
      <c r="K574" s="794"/>
      <c r="L574" s="794"/>
      <c r="M574" s="1079" t="s">
        <v>324</v>
      </c>
      <c r="N574" s="1079"/>
      <c r="O574" s="961">
        <v>7.5654673019837689E-4</v>
      </c>
      <c r="P574" s="794"/>
      <c r="Q574" s="794"/>
      <c r="R574" s="241"/>
      <c r="Z574" s="241"/>
      <c r="AA574" s="241"/>
      <c r="AB574" s="241"/>
      <c r="AC574" s="241"/>
      <c r="AD574" s="241"/>
      <c r="AE574" s="241"/>
      <c r="AF574" s="241"/>
      <c r="AG574" s="241"/>
      <c r="AH574" s="241"/>
      <c r="AI574" s="241"/>
      <c r="AJ574" s="241"/>
      <c r="AK574" s="241"/>
      <c r="AL574" s="241"/>
      <c r="AM574" s="241"/>
      <c r="AN574" s="241"/>
      <c r="AO574" s="241"/>
      <c r="AP574" s="241"/>
      <c r="AQ574" s="241"/>
      <c r="AR574" s="241"/>
      <c r="AS574" s="241"/>
      <c r="AT574" s="241"/>
      <c r="AU574" s="241"/>
      <c r="AV574" s="241"/>
      <c r="AW574" s="241"/>
      <c r="AX574" s="241"/>
      <c r="AY574" s="241"/>
      <c r="AZ574" s="241"/>
      <c r="BB574" s="426"/>
      <c r="BZ574" s="241"/>
      <c r="CA574" s="241"/>
      <c r="CB574" s="241"/>
      <c r="CC574" s="241"/>
      <c r="CD574" s="241"/>
      <c r="CE574" s="241"/>
      <c r="CF574" s="241"/>
      <c r="CG574" s="241"/>
      <c r="CH574" s="241"/>
      <c r="CI574" s="241"/>
      <c r="CJ574" s="241"/>
      <c r="CK574" s="241"/>
      <c r="CL574" s="241"/>
      <c r="CM574" s="241"/>
      <c r="CN574" s="241"/>
      <c r="CO574" s="241"/>
      <c r="CP574" s="241"/>
      <c r="CQ574" s="241"/>
      <c r="CR574" s="241"/>
      <c r="CS574" s="241"/>
      <c r="CT574" s="241"/>
      <c r="CU574" s="241"/>
      <c r="CV574" s="241"/>
      <c r="CW574" s="241"/>
      <c r="CX574" s="241"/>
      <c r="CY574" s="241"/>
      <c r="CZ574" s="241"/>
    </row>
    <row r="575" s="240" customFormat="true" ht="25.15" customHeight="true" x14ac:dyDescent="0.2">
      <c r="A575" s="426"/>
      <c r="B575" s="426"/>
      <c r="C575" s="1084" t="s">
        <v>324</v>
      </c>
      <c r="D575" s="1079"/>
      <c r="E575" s="969">
        <v>3.706225383779273E-5</v>
      </c>
      <c r="F575" s="794"/>
      <c r="G575" s="794"/>
      <c r="H575" s="1079" t="s">
        <v>253</v>
      </c>
      <c r="I575" s="1079"/>
      <c r="J575" s="960">
        <v>7.2221334992390376E-2</v>
      </c>
      <c r="K575" s="794"/>
      <c r="L575" s="794"/>
      <c r="M575" s="1079" t="s">
        <v>293</v>
      </c>
      <c r="N575" s="1079"/>
      <c r="O575" s="961">
        <v>2.2757913734265901E-3</v>
      </c>
      <c r="P575" s="794"/>
      <c r="Q575" s="794"/>
      <c r="R575" s="241"/>
      <c r="Z575" s="241"/>
      <c r="AA575" s="241"/>
      <c r="AB575" s="241"/>
      <c r="AC575" s="241"/>
      <c r="AD575" s="241"/>
      <c r="AE575" s="241"/>
      <c r="AF575" s="241"/>
      <c r="AG575" s="241"/>
      <c r="AH575" s="241"/>
      <c r="AI575" s="241"/>
      <c r="AJ575" s="241"/>
      <c r="AK575" s="241"/>
      <c r="AL575" s="241"/>
      <c r="AM575" s="241"/>
      <c r="AN575" s="241"/>
      <c r="AO575" s="241"/>
      <c r="AP575" s="241"/>
      <c r="AQ575" s="241"/>
      <c r="AR575" s="241"/>
      <c r="AS575" s="241"/>
      <c r="AT575" s="241"/>
      <c r="AU575" s="241"/>
      <c r="AV575" s="241"/>
      <c r="AW575" s="241"/>
      <c r="AX575" s="241"/>
      <c r="AY575" s="241"/>
      <c r="AZ575" s="241"/>
      <c r="BB575" s="426"/>
      <c r="BZ575" s="241"/>
      <c r="CA575" s="241"/>
      <c r="CB575" s="241"/>
      <c r="CC575" s="241"/>
      <c r="CD575" s="241"/>
      <c r="CE575" s="241"/>
      <c r="CF575" s="241"/>
      <c r="CG575" s="241"/>
      <c r="CH575" s="241"/>
      <c r="CI575" s="241"/>
      <c r="CJ575" s="241"/>
      <c r="CK575" s="241"/>
      <c r="CL575" s="241"/>
      <c r="CM575" s="241"/>
      <c r="CN575" s="241"/>
      <c r="CO575" s="241"/>
      <c r="CP575" s="241"/>
      <c r="CQ575" s="241"/>
      <c r="CR575" s="241"/>
      <c r="CS575" s="241"/>
      <c r="CT575" s="241"/>
      <c r="CU575" s="241"/>
      <c r="CV575" s="241"/>
      <c r="CW575" s="241"/>
      <c r="CX575" s="241"/>
      <c r="CY575" s="241"/>
      <c r="CZ575" s="241"/>
    </row>
    <row r="576" s="240" customFormat="true" ht="25.15" customHeight="true" x14ac:dyDescent="0.2">
      <c r="A576" s="426"/>
      <c r="B576" s="426"/>
      <c r="C576" s="1084" t="s">
        <v>293</v>
      </c>
      <c r="D576" s="1079"/>
      <c r="E576" s="959">
        <v>1.1328017766146965E-2</v>
      </c>
      <c r="F576" s="794"/>
      <c r="G576" s="794"/>
      <c r="H576" s="1079" t="s">
        <v>279</v>
      </c>
      <c r="I576" s="1079"/>
      <c r="J576" s="960">
        <v>2.2464452828474181E-2</v>
      </c>
      <c r="K576" s="794"/>
      <c r="L576" s="794"/>
      <c r="M576" s="1079" t="s">
        <v>238</v>
      </c>
      <c r="N576" s="1079"/>
      <c r="O576" s="961">
        <v>5.2245774383157209E-2</v>
      </c>
      <c r="P576" s="794"/>
      <c r="Q576" s="794"/>
      <c r="R576" s="241"/>
      <c r="Z576" s="241"/>
      <c r="AA576" s="241"/>
      <c r="AB576" s="241"/>
      <c r="AC576" s="241"/>
      <c r="AD576" s="241"/>
      <c r="AE576" s="241"/>
      <c r="AF576" s="241"/>
      <c r="AG576" s="241"/>
      <c r="AH576" s="241"/>
      <c r="AI576" s="241"/>
      <c r="AJ576" s="241"/>
      <c r="AK576" s="241"/>
      <c r="AL576" s="241"/>
      <c r="AM576" s="241"/>
      <c r="AN576" s="241"/>
      <c r="AO576" s="241"/>
      <c r="AP576" s="241"/>
      <c r="AQ576" s="241"/>
      <c r="AR576" s="241"/>
      <c r="AS576" s="241"/>
      <c r="AT576" s="241"/>
      <c r="AU576" s="241"/>
      <c r="AV576" s="241"/>
      <c r="AW576" s="241"/>
      <c r="AX576" s="241"/>
      <c r="AY576" s="241"/>
      <c r="AZ576" s="241"/>
      <c r="BB576" s="426"/>
      <c r="BZ576" s="241"/>
      <c r="CA576" s="241"/>
      <c r="CB576" s="241"/>
      <c r="CC576" s="241"/>
      <c r="CD576" s="241"/>
      <c r="CE576" s="241"/>
      <c r="CF576" s="241"/>
      <c r="CG576" s="241"/>
      <c r="CH576" s="241"/>
      <c r="CI576" s="241"/>
      <c r="CJ576" s="241"/>
      <c r="CK576" s="241"/>
      <c r="CL576" s="241"/>
      <c r="CM576" s="241"/>
      <c r="CN576" s="241"/>
      <c r="CO576" s="241"/>
      <c r="CP576" s="241"/>
      <c r="CQ576" s="241"/>
      <c r="CR576" s="241"/>
      <c r="CS576" s="241"/>
      <c r="CT576" s="241"/>
      <c r="CU576" s="241"/>
      <c r="CV576" s="241"/>
      <c r="CW576" s="241"/>
      <c r="CX576" s="241"/>
      <c r="CY576" s="241"/>
      <c r="CZ576" s="241"/>
    </row>
    <row r="577" s="240" customFormat="true" ht="25.15" customHeight="true" x14ac:dyDescent="0.2">
      <c r="A577" s="426"/>
      <c r="B577" s="426"/>
      <c r="C577" s="1084" t="s">
        <v>238</v>
      </c>
      <c r="D577" s="1079"/>
      <c r="E577" s="959">
        <v>0.13455156081543035</v>
      </c>
      <c r="F577" s="794"/>
      <c r="G577" s="794"/>
      <c r="H577" s="1079" t="s">
        <v>218</v>
      </c>
      <c r="I577" s="1079"/>
      <c r="J577" s="960">
        <v>0.31666557736562484</v>
      </c>
      <c r="K577" s="794"/>
      <c r="L577" s="794"/>
      <c r="M577" s="1079" t="s">
        <v>253</v>
      </c>
      <c r="N577" s="1079"/>
      <c r="O577" s="961">
        <v>3.6602247088724331E-2</v>
      </c>
      <c r="P577" s="794"/>
      <c r="Q577" s="794"/>
      <c r="R577" s="241"/>
      <c r="Z577" s="241"/>
      <c r="AA577" s="241"/>
      <c r="AB577" s="241"/>
      <c r="AC577" s="241"/>
      <c r="AD577" s="241"/>
      <c r="AE577" s="241"/>
      <c r="AF577" s="241"/>
      <c r="AG577" s="241"/>
      <c r="AH577" s="241"/>
      <c r="AI577" s="241"/>
      <c r="AJ577" s="241"/>
      <c r="AK577" s="241"/>
      <c r="AL577" s="241"/>
      <c r="AM577" s="241"/>
      <c r="AN577" s="241"/>
      <c r="AO577" s="241"/>
      <c r="AP577" s="241"/>
      <c r="AQ577" s="241"/>
      <c r="AR577" s="241"/>
      <c r="AS577" s="241"/>
      <c r="AT577" s="241"/>
      <c r="AU577" s="241"/>
      <c r="AV577" s="241"/>
      <c r="AW577" s="241"/>
      <c r="AX577" s="241"/>
      <c r="AY577" s="241"/>
      <c r="AZ577" s="241"/>
      <c r="BB577" s="426"/>
      <c r="BZ577" s="241"/>
      <c r="CA577" s="241"/>
      <c r="CB577" s="241"/>
      <c r="CC577" s="241"/>
      <c r="CD577" s="241"/>
      <c r="CE577" s="241"/>
      <c r="CF577" s="241"/>
      <c r="CG577" s="241"/>
      <c r="CH577" s="241"/>
      <c r="CI577" s="241"/>
      <c r="CJ577" s="241"/>
      <c r="CK577" s="241"/>
      <c r="CL577" s="241"/>
      <c r="CM577" s="241"/>
      <c r="CN577" s="241"/>
      <c r="CO577" s="241"/>
      <c r="CP577" s="241"/>
      <c r="CQ577" s="241"/>
      <c r="CR577" s="241"/>
      <c r="CS577" s="241"/>
      <c r="CT577" s="241"/>
      <c r="CU577" s="241"/>
      <c r="CV577" s="241"/>
      <c r="CW577" s="241"/>
      <c r="CX577" s="241"/>
      <c r="CY577" s="241"/>
      <c r="CZ577" s="241"/>
    </row>
    <row r="578" s="240" customFormat="true" ht="25.15" customHeight="true" x14ac:dyDescent="0.2">
      <c r="A578" s="426"/>
      <c r="B578" s="426"/>
      <c r="C578" s="1084" t="s">
        <v>253</v>
      </c>
      <c r="D578" s="1079"/>
      <c r="E578" s="959">
        <v>0.10400161798968627</v>
      </c>
      <c r="F578" s="794"/>
      <c r="G578" s="794"/>
      <c r="H578" s="1079" t="s">
        <v>225</v>
      </c>
      <c r="I578" s="1079"/>
      <c r="J578" s="960">
        <v>0.17373256355627464</v>
      </c>
      <c r="K578" s="794"/>
      <c r="L578" s="794"/>
      <c r="M578" s="1079" t="s">
        <v>279</v>
      </c>
      <c r="N578" s="1079"/>
      <c r="O578" s="961">
        <v>9.818223107187829E-3</v>
      </c>
      <c r="P578" s="794"/>
      <c r="Q578" s="794"/>
      <c r="R578" s="241"/>
      <c r="Z578" s="241"/>
      <c r="AA578" s="241"/>
      <c r="AB578" s="241"/>
      <c r="AC578" s="241"/>
      <c r="AD578" s="241"/>
      <c r="AE578" s="241"/>
      <c r="AF578" s="241"/>
      <c r="AG578" s="241"/>
      <c r="AH578" s="241"/>
      <c r="AI578" s="241"/>
      <c r="AJ578" s="241"/>
      <c r="AK578" s="241"/>
      <c r="AL578" s="241"/>
      <c r="AM578" s="241"/>
      <c r="AN578" s="241"/>
      <c r="AO578" s="241"/>
      <c r="AP578" s="241"/>
      <c r="AQ578" s="241"/>
      <c r="AR578" s="241"/>
      <c r="AS578" s="241"/>
      <c r="AT578" s="241"/>
      <c r="AU578" s="241"/>
      <c r="AV578" s="241"/>
      <c r="AW578" s="241"/>
      <c r="AX578" s="241"/>
      <c r="AY578" s="241"/>
      <c r="AZ578" s="241"/>
      <c r="BB578" s="426"/>
      <c r="BZ578" s="241"/>
      <c r="CA578" s="241"/>
      <c r="CB578" s="241"/>
      <c r="CC578" s="241"/>
      <c r="CD578" s="241"/>
      <c r="CE578" s="241"/>
      <c r="CF578" s="241"/>
      <c r="CG578" s="241"/>
      <c r="CH578" s="241"/>
      <c r="CI578" s="241"/>
      <c r="CJ578" s="241"/>
      <c r="CK578" s="241"/>
      <c r="CL578" s="241"/>
      <c r="CM578" s="241"/>
      <c r="CN578" s="241"/>
      <c r="CO578" s="241"/>
      <c r="CP578" s="241"/>
      <c r="CQ578" s="241"/>
      <c r="CR578" s="241"/>
      <c r="CS578" s="241"/>
      <c r="CT578" s="241"/>
      <c r="CU578" s="241"/>
      <c r="CV578" s="241"/>
      <c r="CW578" s="241"/>
      <c r="CX578" s="241"/>
      <c r="CY578" s="241"/>
      <c r="CZ578" s="241"/>
    </row>
    <row r="579" s="240" customFormat="true" ht="25.15" customHeight="true" x14ac:dyDescent="0.2">
      <c r="A579" s="426"/>
      <c r="B579" s="426"/>
      <c r="C579" s="1084" t="s">
        <v>279</v>
      </c>
      <c r="D579" s="1079"/>
      <c r="E579" s="959">
        <v>3.1273571729825068E-2</v>
      </c>
      <c r="F579" s="794"/>
      <c r="G579" s="794"/>
      <c r="H579" s="1079" t="s">
        <v>281</v>
      </c>
      <c r="I579" s="1079"/>
      <c r="J579" s="960">
        <v>1.9125886554748145E-2</v>
      </c>
      <c r="K579" s="794"/>
      <c r="L579" s="794"/>
      <c r="M579" s="1079" t="s">
        <v>218</v>
      </c>
      <c r="N579" s="1079"/>
      <c r="O579" s="961">
        <v>0.29915227555705459</v>
      </c>
      <c r="P579" s="794"/>
      <c r="Q579" s="794"/>
      <c r="R579" s="241"/>
      <c r="Z579" s="241"/>
      <c r="AA579" s="241"/>
      <c r="AB579" s="241"/>
      <c r="AC579" s="241"/>
      <c r="AD579" s="241"/>
      <c r="AE579" s="241"/>
      <c r="AF579" s="241"/>
      <c r="AG579" s="241"/>
      <c r="AH579" s="241"/>
      <c r="AI579" s="241"/>
      <c r="AJ579" s="241"/>
      <c r="AK579" s="241"/>
      <c r="AL579" s="241"/>
      <c r="AM579" s="241"/>
      <c r="AN579" s="241"/>
      <c r="AO579" s="241"/>
      <c r="AP579" s="241"/>
      <c r="AQ579" s="241"/>
      <c r="AR579" s="241"/>
      <c r="AS579" s="241"/>
      <c r="AT579" s="241"/>
      <c r="AU579" s="241"/>
      <c r="AV579" s="241"/>
      <c r="AW579" s="241"/>
      <c r="AX579" s="241"/>
      <c r="AY579" s="241"/>
      <c r="AZ579" s="241"/>
      <c r="BB579" s="426"/>
      <c r="BZ579" s="241"/>
      <c r="CA579" s="241"/>
      <c r="CB579" s="241"/>
      <c r="CC579" s="241"/>
      <c r="CD579" s="241"/>
      <c r="CE579" s="241"/>
      <c r="CF579" s="241"/>
      <c r="CG579" s="241"/>
      <c r="CH579" s="241"/>
      <c r="CI579" s="241"/>
      <c r="CJ579" s="241"/>
      <c r="CK579" s="241"/>
      <c r="CL579" s="241"/>
      <c r="CM579" s="241"/>
      <c r="CN579" s="241"/>
      <c r="CO579" s="241"/>
      <c r="CP579" s="241"/>
      <c r="CQ579" s="241"/>
      <c r="CR579" s="241"/>
      <c r="CS579" s="241"/>
      <c r="CT579" s="241"/>
      <c r="CU579" s="241"/>
      <c r="CV579" s="241"/>
      <c r="CW579" s="241"/>
      <c r="CX579" s="241"/>
      <c r="CY579" s="241"/>
      <c r="CZ579" s="241"/>
    </row>
    <row r="580" s="240" customFormat="true" ht="25.15" customHeight="true" x14ac:dyDescent="0.2">
      <c r="A580" s="426"/>
      <c r="B580" s="426"/>
      <c r="C580" s="1084" t="s">
        <v>218</v>
      </c>
      <c r="D580" s="1079"/>
      <c r="E580" s="959">
        <v>0.28716339868134733</v>
      </c>
      <c r="F580" s="794"/>
      <c r="G580" s="794"/>
      <c r="H580" s="1079" t="s">
        <v>234</v>
      </c>
      <c r="I580" s="1079"/>
      <c r="J580" s="960">
        <v>0.12274596824300076</v>
      </c>
      <c r="K580" s="794"/>
      <c r="L580" s="794"/>
      <c r="M580" s="1079" t="s">
        <v>225</v>
      </c>
      <c r="N580" s="1079"/>
      <c r="O580" s="961">
        <v>0.16254296184679334</v>
      </c>
      <c r="P580" s="794"/>
      <c r="Q580" s="794"/>
      <c r="R580" s="241"/>
      <c r="Z580" s="241"/>
      <c r="AA580" s="241"/>
      <c r="AB580" s="241"/>
      <c r="AC580" s="241"/>
      <c r="AD580" s="241"/>
      <c r="AE580" s="241"/>
      <c r="AF580" s="241"/>
      <c r="AG580" s="241"/>
      <c r="AH580" s="241"/>
      <c r="AI580" s="241"/>
      <c r="AJ580" s="241"/>
      <c r="AK580" s="241"/>
      <c r="AL580" s="241"/>
      <c r="AM580" s="241"/>
      <c r="AN580" s="241"/>
      <c r="AO580" s="241"/>
      <c r="AP580" s="241"/>
      <c r="AQ580" s="241"/>
      <c r="AR580" s="241"/>
      <c r="AS580" s="241"/>
      <c r="AT580" s="241"/>
      <c r="AU580" s="241"/>
      <c r="AV580" s="241"/>
      <c r="AW580" s="241"/>
      <c r="AX580" s="241"/>
      <c r="AY580" s="241"/>
      <c r="AZ580" s="241"/>
      <c r="BB580" s="426"/>
      <c r="BZ580" s="241"/>
      <c r="CA580" s="241"/>
      <c r="CB580" s="241"/>
      <c r="CC580" s="241"/>
      <c r="CD580" s="241"/>
      <c r="CE580" s="241"/>
      <c r="CF580" s="241"/>
      <c r="CG580" s="241"/>
      <c r="CH580" s="241"/>
      <c r="CI580" s="241"/>
      <c r="CJ580" s="241"/>
      <c r="CK580" s="241"/>
      <c r="CL580" s="241"/>
      <c r="CM580" s="241"/>
      <c r="CN580" s="241"/>
      <c r="CO580" s="241"/>
      <c r="CP580" s="241"/>
      <c r="CQ580" s="241"/>
      <c r="CR580" s="241"/>
      <c r="CS580" s="241"/>
      <c r="CT580" s="241"/>
      <c r="CU580" s="241"/>
      <c r="CV580" s="241"/>
      <c r="CW580" s="241"/>
      <c r="CX580" s="241"/>
      <c r="CY580" s="241"/>
      <c r="CZ580" s="241"/>
    </row>
    <row r="581" s="240" customFormat="true" ht="25.15" customHeight="true" x14ac:dyDescent="0.2">
      <c r="A581" s="426"/>
      <c r="B581" s="426"/>
      <c r="C581" s="1084" t="s">
        <v>225</v>
      </c>
      <c r="D581" s="1079"/>
      <c r="E581" s="959">
        <v>0.16591292358042908</v>
      </c>
      <c r="F581" s="794"/>
      <c r="G581" s="794"/>
      <c r="H581" s="1079" t="s">
        <v>232</v>
      </c>
      <c r="I581" s="1079"/>
      <c r="J581" s="960">
        <v>0.11074934343383111</v>
      </c>
      <c r="K581" s="794"/>
      <c r="L581" s="794"/>
      <c r="M581" s="1079" t="s">
        <v>281</v>
      </c>
      <c r="N581" s="1079"/>
      <c r="O581" s="961">
        <v>2.607746728353114E-2</v>
      </c>
      <c r="P581" s="794"/>
      <c r="Q581" s="794"/>
      <c r="R581" s="241"/>
      <c r="Z581" s="241"/>
      <c r="AA581" s="241"/>
      <c r="AB581" s="241"/>
      <c r="AC581" s="241"/>
      <c r="AD581" s="241"/>
      <c r="AE581" s="241"/>
      <c r="AF581" s="241"/>
      <c r="AG581" s="241"/>
      <c r="AH581" s="241"/>
      <c r="AI581" s="241"/>
      <c r="AJ581" s="241"/>
      <c r="AK581" s="241"/>
      <c r="AL581" s="241"/>
      <c r="AM581" s="241"/>
      <c r="AN581" s="241"/>
      <c r="AO581" s="241"/>
      <c r="AP581" s="241"/>
      <c r="AQ581" s="241"/>
      <c r="AR581" s="241"/>
      <c r="AS581" s="241"/>
      <c r="AT581" s="241"/>
      <c r="AU581" s="241"/>
      <c r="AV581" s="241"/>
      <c r="AW581" s="241"/>
      <c r="AX581" s="241"/>
      <c r="AY581" s="241"/>
      <c r="AZ581" s="241"/>
      <c r="BB581" s="426"/>
      <c r="BZ581" s="241"/>
      <c r="CA581" s="241"/>
      <c r="CB581" s="241"/>
      <c r="CC581" s="241"/>
      <c r="CD581" s="241"/>
      <c r="CE581" s="241"/>
      <c r="CF581" s="241"/>
      <c r="CG581" s="241"/>
      <c r="CH581" s="241"/>
      <c r="CI581" s="241"/>
      <c r="CJ581" s="241"/>
      <c r="CK581" s="241"/>
      <c r="CL581" s="241"/>
      <c r="CM581" s="241"/>
      <c r="CN581" s="241"/>
      <c r="CO581" s="241"/>
      <c r="CP581" s="241"/>
      <c r="CQ581" s="241"/>
      <c r="CR581" s="241"/>
      <c r="CS581" s="241"/>
      <c r="CT581" s="241"/>
      <c r="CU581" s="241"/>
      <c r="CV581" s="241"/>
      <c r="CW581" s="241"/>
      <c r="CX581" s="241"/>
      <c r="CY581" s="241"/>
      <c r="CZ581" s="241"/>
    </row>
    <row r="582" s="240" customFormat="true" ht="25.15" customHeight="true" x14ac:dyDescent="0.2">
      <c r="A582" s="426"/>
      <c r="B582" s="426"/>
      <c r="C582" s="1084" t="s">
        <v>281</v>
      </c>
      <c r="D582" s="1079"/>
      <c r="E582" s="959">
        <v>2.5546566202615379E-2</v>
      </c>
      <c r="F582" s="794"/>
      <c r="G582" s="794"/>
      <c r="H582" s="1079" t="s">
        <v>255</v>
      </c>
      <c r="I582" s="1079"/>
      <c r="J582" s="960">
        <v>5.9807169182694027E-2</v>
      </c>
      <c r="K582" s="794"/>
      <c r="L582" s="794"/>
      <c r="M582" s="1079" t="s">
        <v>234</v>
      </c>
      <c r="N582" s="1079"/>
      <c r="O582" s="961">
        <v>9.0885931153613278E-2</v>
      </c>
      <c r="P582" s="794"/>
      <c r="Q582" s="794"/>
      <c r="R582" s="241"/>
      <c r="Z582" s="241"/>
      <c r="AA582" s="241"/>
      <c r="AB582" s="241"/>
      <c r="AC582" s="241"/>
      <c r="AD582" s="241"/>
      <c r="AE582" s="241"/>
      <c r="AF582" s="241"/>
      <c r="AG582" s="241"/>
      <c r="AH582" s="241"/>
      <c r="AI582" s="241"/>
      <c r="AJ582" s="241"/>
      <c r="AK582" s="241"/>
      <c r="AL582" s="241"/>
      <c r="AM582" s="241"/>
      <c r="AN582" s="241"/>
      <c r="AO582" s="241"/>
      <c r="AP582" s="241"/>
      <c r="AQ582" s="241"/>
      <c r="AR582" s="241"/>
      <c r="AS582" s="241"/>
      <c r="AT582" s="241"/>
      <c r="AU582" s="241"/>
      <c r="AV582" s="241"/>
      <c r="AW582" s="241"/>
      <c r="AX582" s="241"/>
      <c r="AY582" s="241"/>
      <c r="AZ582" s="241"/>
      <c r="BB582" s="426"/>
      <c r="BZ582" s="241"/>
      <c r="CA582" s="241"/>
      <c r="CB582" s="241"/>
      <c r="CC582" s="241"/>
      <c r="CD582" s="241"/>
      <c r="CE582" s="241"/>
      <c r="CF582" s="241"/>
      <c r="CG582" s="241"/>
      <c r="CH582" s="241"/>
      <c r="CI582" s="241"/>
      <c r="CJ582" s="241"/>
      <c r="CK582" s="241"/>
      <c r="CL582" s="241"/>
      <c r="CM582" s="241"/>
      <c r="CN582" s="241"/>
      <c r="CO582" s="241"/>
      <c r="CP582" s="241"/>
      <c r="CQ582" s="241"/>
      <c r="CR582" s="241"/>
      <c r="CS582" s="241"/>
      <c r="CT582" s="241"/>
      <c r="CU582" s="241"/>
      <c r="CV582" s="241"/>
      <c r="CW582" s="241"/>
      <c r="CX582" s="241"/>
      <c r="CY582" s="241"/>
      <c r="CZ582" s="241"/>
    </row>
    <row r="583" s="240" customFormat="true" ht="25.15" customHeight="true" x14ac:dyDescent="0.2">
      <c r="A583" s="426"/>
      <c r="B583" s="426"/>
      <c r="C583" s="1084" t="s">
        <v>234</v>
      </c>
      <c r="D583" s="1079"/>
      <c r="E583" s="959">
        <v>8.8551006078254224E-2</v>
      </c>
      <c r="F583" s="794"/>
      <c r="G583" s="794"/>
      <c r="H583" s="1079" t="s">
        <v>295</v>
      </c>
      <c r="I583" s="1079"/>
      <c r="J583" s="960">
        <v>1.1434156069338898E-2</v>
      </c>
      <c r="K583" s="794"/>
      <c r="L583" s="794"/>
      <c r="M583" s="1079" t="s">
        <v>232</v>
      </c>
      <c r="N583" s="1079"/>
      <c r="O583" s="961">
        <v>0.122878846459127</v>
      </c>
      <c r="P583" s="794"/>
      <c r="Q583" s="794"/>
      <c r="R583" s="241"/>
      <c r="Z583" s="241"/>
      <c r="AA583" s="241"/>
      <c r="AB583" s="241"/>
      <c r="AC583" s="241"/>
      <c r="AD583" s="241"/>
      <c r="AE583" s="241"/>
      <c r="AF583" s="241"/>
      <c r="AG583" s="241"/>
      <c r="AH583" s="241"/>
      <c r="AI583" s="241"/>
      <c r="AJ583" s="241"/>
      <c r="AK583" s="241"/>
      <c r="AL583" s="241"/>
      <c r="AM583" s="241"/>
      <c r="AN583" s="241"/>
      <c r="AO583" s="241"/>
      <c r="AP583" s="241"/>
      <c r="AQ583" s="241"/>
      <c r="AR583" s="241"/>
      <c r="AS583" s="241"/>
      <c r="AT583" s="241"/>
      <c r="AU583" s="241"/>
      <c r="AV583" s="241"/>
      <c r="AW583" s="241"/>
      <c r="AX583" s="241"/>
      <c r="AY583" s="241"/>
      <c r="AZ583" s="241"/>
      <c r="BB583" s="426"/>
      <c r="BZ583" s="241"/>
      <c r="CA583" s="241"/>
      <c r="CB583" s="241"/>
      <c r="CC583" s="241"/>
      <c r="CD583" s="241"/>
      <c r="CE583" s="241"/>
      <c r="CF583" s="241"/>
      <c r="CG583" s="241"/>
      <c r="CH583" s="241"/>
      <c r="CI583" s="241"/>
      <c r="CJ583" s="241"/>
      <c r="CK583" s="241"/>
      <c r="CL583" s="241"/>
      <c r="CM583" s="241"/>
      <c r="CN583" s="241"/>
      <c r="CO583" s="241"/>
      <c r="CP583" s="241"/>
      <c r="CQ583" s="241"/>
      <c r="CR583" s="241"/>
      <c r="CS583" s="241"/>
      <c r="CT583" s="241"/>
      <c r="CU583" s="241"/>
      <c r="CV583" s="241"/>
      <c r="CW583" s="241"/>
      <c r="CX583" s="241"/>
      <c r="CY583" s="241"/>
      <c r="CZ583" s="241"/>
    </row>
    <row r="584" s="240" customFormat="true" ht="25.15" customHeight="true" x14ac:dyDescent="0.2">
      <c r="A584" s="426"/>
      <c r="B584" s="426"/>
      <c r="C584" s="1084" t="s">
        <v>232</v>
      </c>
      <c r="D584" s="1079"/>
      <c r="E584" s="959">
        <v>0.10475018887735779</v>
      </c>
      <c r="F584" s="794"/>
      <c r="G584" s="794"/>
      <c r="H584" s="1079" t="s">
        <v>268</v>
      </c>
      <c r="I584" s="1079"/>
      <c r="J584" s="960">
        <v>4.9246550835890343E-2</v>
      </c>
      <c r="K584" s="794"/>
      <c r="L584" s="794"/>
      <c r="M584" s="1079" t="s">
        <v>255</v>
      </c>
      <c r="N584" s="1079"/>
      <c r="O584" s="961">
        <v>7.223359326803408E-2</v>
      </c>
      <c r="P584" s="794"/>
      <c r="Q584" s="794"/>
      <c r="R584" s="241"/>
      <c r="Z584" s="241"/>
      <c r="AA584" s="241"/>
      <c r="AB584" s="241"/>
      <c r="AC584" s="241"/>
      <c r="AD584" s="241"/>
      <c r="AE584" s="241"/>
      <c r="AF584" s="241"/>
      <c r="AG584" s="241"/>
      <c r="AH584" s="241"/>
      <c r="AI584" s="241"/>
      <c r="AJ584" s="241"/>
      <c r="AK584" s="241"/>
      <c r="AL584" s="241"/>
      <c r="AM584" s="241"/>
      <c r="AN584" s="241"/>
      <c r="AO584" s="241"/>
      <c r="AP584" s="241"/>
      <c r="AQ584" s="241"/>
      <c r="AR584" s="241"/>
      <c r="AS584" s="241"/>
      <c r="AT584" s="241"/>
      <c r="AU584" s="241"/>
      <c r="AV584" s="241"/>
      <c r="AW584" s="241"/>
      <c r="AX584" s="241"/>
      <c r="AY584" s="241"/>
      <c r="AZ584" s="241"/>
      <c r="BB584" s="426"/>
      <c r="BZ584" s="241"/>
      <c r="CA584" s="241"/>
      <c r="CB584" s="241"/>
      <c r="CC584" s="241"/>
      <c r="CD584" s="241"/>
      <c r="CE584" s="241"/>
      <c r="CF584" s="241"/>
      <c r="CG584" s="241"/>
      <c r="CH584" s="241"/>
      <c r="CI584" s="241"/>
      <c r="CJ584" s="241"/>
      <c r="CK584" s="241"/>
      <c r="CL584" s="241"/>
      <c r="CM584" s="241"/>
      <c r="CN584" s="241"/>
      <c r="CO584" s="241"/>
      <c r="CP584" s="241"/>
      <c r="CQ584" s="241"/>
      <c r="CR584" s="241"/>
      <c r="CS584" s="241"/>
      <c r="CT584" s="241"/>
      <c r="CU584" s="241"/>
      <c r="CV584" s="241"/>
      <c r="CW584" s="241"/>
      <c r="CX584" s="241"/>
      <c r="CY584" s="241"/>
      <c r="CZ584" s="241"/>
    </row>
    <row r="585" s="240" customFormat="true" ht="25.15" customHeight="true" x14ac:dyDescent="0.2">
      <c r="A585" s="426"/>
      <c r="B585" s="426"/>
      <c r="C585" s="1084" t="s">
        <v>255</v>
      </c>
      <c r="D585" s="1079"/>
      <c r="E585" s="959">
        <v>5.8010924750929962E-2</v>
      </c>
      <c r="F585" s="794"/>
      <c r="G585" s="794"/>
      <c r="H585" s="1079" t="s">
        <v>214</v>
      </c>
      <c r="I585" s="1079"/>
      <c r="J585" s="960">
        <v>0.39817334332347126</v>
      </c>
      <c r="K585" s="794"/>
      <c r="L585" s="794"/>
      <c r="M585" s="1079" t="s">
        <v>295</v>
      </c>
      <c r="N585" s="1079"/>
      <c r="O585" s="961">
        <v>1.452957596417251E-2</v>
      </c>
      <c r="P585" s="794"/>
      <c r="Q585" s="794"/>
      <c r="R585" s="241"/>
      <c r="Z585" s="241"/>
      <c r="AA585" s="241"/>
      <c r="AB585" s="241"/>
      <c r="AC585" s="241"/>
      <c r="AD585" s="241"/>
      <c r="AE585" s="241"/>
      <c r="AF585" s="241"/>
      <c r="AG585" s="241"/>
      <c r="AH585" s="241"/>
      <c r="AI585" s="241"/>
      <c r="AJ585" s="241"/>
      <c r="AK585" s="241"/>
      <c r="AL585" s="241"/>
      <c r="AM585" s="241"/>
      <c r="AN585" s="241"/>
      <c r="AO585" s="241"/>
      <c r="AP585" s="241"/>
      <c r="AQ585" s="241"/>
      <c r="AR585" s="241"/>
      <c r="AS585" s="241"/>
      <c r="AT585" s="241"/>
      <c r="AU585" s="241"/>
      <c r="AV585" s="241"/>
      <c r="AW585" s="241"/>
      <c r="AX585" s="241"/>
      <c r="AY585" s="241"/>
      <c r="AZ585" s="241"/>
      <c r="BB585" s="426"/>
      <c r="BZ585" s="241"/>
      <c r="CA585" s="241"/>
      <c r="CB585" s="241"/>
      <c r="CC585" s="241"/>
      <c r="CD585" s="241"/>
      <c r="CE585" s="241"/>
      <c r="CF585" s="241"/>
      <c r="CG585" s="241"/>
      <c r="CH585" s="241"/>
      <c r="CI585" s="241"/>
      <c r="CJ585" s="241"/>
      <c r="CK585" s="241"/>
      <c r="CL585" s="241"/>
      <c r="CM585" s="241"/>
      <c r="CN585" s="241"/>
      <c r="CO585" s="241"/>
      <c r="CP585" s="241"/>
      <c r="CQ585" s="241"/>
      <c r="CR585" s="241"/>
      <c r="CS585" s="241"/>
      <c r="CT585" s="241"/>
      <c r="CU585" s="241"/>
      <c r="CV585" s="241"/>
      <c r="CW585" s="241"/>
      <c r="CX585" s="241"/>
      <c r="CY585" s="241"/>
      <c r="CZ585" s="241"/>
    </row>
    <row r="586" s="240" customFormat="true" ht="25.15" customHeight="true" x14ac:dyDescent="0.2">
      <c r="A586" s="426"/>
      <c r="B586" s="426"/>
      <c r="C586" s="1084" t="s">
        <v>295</v>
      </c>
      <c r="D586" s="1079"/>
      <c r="E586" s="959">
        <v>1.2522014780774263E-2</v>
      </c>
      <c r="F586" s="794"/>
      <c r="G586" s="794"/>
      <c r="H586" s="1079" t="s">
        <v>216</v>
      </c>
      <c r="I586" s="1079"/>
      <c r="J586" s="960">
        <v>0.34260612104059246</v>
      </c>
      <c r="K586" s="794"/>
      <c r="L586" s="794"/>
      <c r="M586" s="1079" t="s">
        <v>268</v>
      </c>
      <c r="N586" s="1079"/>
      <c r="O586" s="961">
        <v>3.3736675620413673E-2</v>
      </c>
      <c r="P586" s="794"/>
      <c r="Q586" s="794"/>
      <c r="R586" s="241"/>
      <c r="Z586" s="241"/>
      <c r="AA586" s="241"/>
      <c r="AB586" s="241"/>
      <c r="AC586" s="241"/>
      <c r="AD586" s="241"/>
      <c r="AE586" s="241"/>
      <c r="AF586" s="241"/>
      <c r="AG586" s="241"/>
      <c r="AH586" s="241"/>
      <c r="AI586" s="241"/>
      <c r="AJ586" s="241"/>
      <c r="AK586" s="241"/>
      <c r="AL586" s="241"/>
      <c r="AM586" s="241"/>
      <c r="AN586" s="241"/>
      <c r="AO586" s="241"/>
      <c r="AP586" s="241"/>
      <c r="AQ586" s="241"/>
      <c r="AR586" s="241"/>
      <c r="AS586" s="241"/>
      <c r="AT586" s="241"/>
      <c r="AU586" s="241"/>
      <c r="AV586" s="241"/>
      <c r="AW586" s="241"/>
      <c r="AX586" s="241"/>
      <c r="AY586" s="241"/>
      <c r="AZ586" s="241"/>
      <c r="BB586" s="426"/>
      <c r="BZ586" s="241"/>
      <c r="CA586" s="241"/>
      <c r="CB586" s="241"/>
      <c r="CC586" s="241"/>
      <c r="CD586" s="241"/>
      <c r="CE586" s="241"/>
      <c r="CF586" s="241"/>
      <c r="CG586" s="241"/>
      <c r="CH586" s="241"/>
      <c r="CI586" s="241"/>
      <c r="CJ586" s="241"/>
      <c r="CK586" s="241"/>
      <c r="CL586" s="241"/>
      <c r="CM586" s="241"/>
      <c r="CN586" s="241"/>
      <c r="CO586" s="241"/>
      <c r="CP586" s="241"/>
      <c r="CQ586" s="241"/>
      <c r="CR586" s="241"/>
      <c r="CS586" s="241"/>
      <c r="CT586" s="241"/>
      <c r="CU586" s="241"/>
      <c r="CV586" s="241"/>
      <c r="CW586" s="241"/>
      <c r="CX586" s="241"/>
      <c r="CY586" s="241"/>
      <c r="CZ586" s="241"/>
    </row>
    <row r="587" s="240" customFormat="true" ht="25.15" customHeight="true" x14ac:dyDescent="0.2">
      <c r="A587" s="426"/>
      <c r="B587" s="426"/>
      <c r="C587" s="1084" t="s">
        <v>268</v>
      </c>
      <c r="D587" s="1079"/>
      <c r="E587" s="959">
        <v>3.475445600951068E-2</v>
      </c>
      <c r="F587" s="794"/>
      <c r="G587" s="794"/>
      <c r="H587" s="1079" t="s">
        <v>263</v>
      </c>
      <c r="I587" s="1079"/>
      <c r="J587" s="960">
        <v>1.9118436941411566E-2</v>
      </c>
      <c r="K587" s="794"/>
      <c r="L587" s="794"/>
      <c r="M587" s="1079" t="s">
        <v>214</v>
      </c>
      <c r="N587" s="1079"/>
      <c r="O587" s="961">
        <v>0.44489920313180142</v>
      </c>
      <c r="P587" s="794"/>
      <c r="Q587" s="794"/>
      <c r="R587" s="241"/>
      <c r="Z587" s="241"/>
      <c r="AA587" s="241"/>
      <c r="AB587" s="241"/>
      <c r="AC587" s="241"/>
      <c r="AD587" s="241"/>
      <c r="AE587" s="241"/>
      <c r="AF587" s="241"/>
      <c r="AG587" s="241"/>
      <c r="AH587" s="241"/>
      <c r="AI587" s="241"/>
      <c r="AJ587" s="241"/>
      <c r="AK587" s="241"/>
      <c r="AL587" s="241"/>
      <c r="AM587" s="241"/>
      <c r="AN587" s="241"/>
      <c r="AO587" s="241"/>
      <c r="AP587" s="241"/>
      <c r="AQ587" s="241"/>
      <c r="AR587" s="241"/>
      <c r="AS587" s="241"/>
      <c r="AT587" s="241"/>
      <c r="AU587" s="241"/>
      <c r="AV587" s="241"/>
      <c r="AW587" s="241"/>
      <c r="AX587" s="241"/>
      <c r="AY587" s="241"/>
      <c r="AZ587" s="241"/>
      <c r="BB587" s="426"/>
      <c r="BZ587" s="241"/>
      <c r="CA587" s="241"/>
      <c r="CB587" s="241"/>
      <c r="CC587" s="241"/>
      <c r="CD587" s="241"/>
      <c r="CE587" s="241"/>
      <c r="CF587" s="241"/>
      <c r="CG587" s="241"/>
      <c r="CH587" s="241"/>
      <c r="CI587" s="241"/>
      <c r="CJ587" s="241"/>
      <c r="CK587" s="241"/>
      <c r="CL587" s="241"/>
      <c r="CM587" s="241"/>
      <c r="CN587" s="241"/>
      <c r="CO587" s="241"/>
      <c r="CP587" s="241"/>
      <c r="CQ587" s="241"/>
      <c r="CR587" s="241"/>
      <c r="CS587" s="241"/>
      <c r="CT587" s="241"/>
      <c r="CU587" s="241"/>
      <c r="CV587" s="241"/>
      <c r="CW587" s="241"/>
      <c r="CX587" s="241"/>
      <c r="CY587" s="241"/>
      <c r="CZ587" s="241"/>
    </row>
    <row r="588" s="240" customFormat="true" ht="25.15" customHeight="true" x14ac:dyDescent="0.2">
      <c r="A588" s="426"/>
      <c r="B588" s="426"/>
      <c r="C588" s="1084" t="s">
        <v>214</v>
      </c>
      <c r="D588" s="1079"/>
      <c r="E588" s="959">
        <v>0.41014827477826954</v>
      </c>
      <c r="F588" s="794"/>
      <c r="G588" s="794"/>
      <c r="H588" s="1079" t="s">
        <v>278</v>
      </c>
      <c r="I588" s="1079"/>
      <c r="J588" s="960">
        <v>3.4720418168347505E-2</v>
      </c>
      <c r="K588" s="794"/>
      <c r="L588" s="794"/>
      <c r="M588" s="1079" t="s">
        <v>216</v>
      </c>
      <c r="N588" s="1079"/>
      <c r="O588" s="961">
        <v>0.3396167432078625</v>
      </c>
      <c r="P588" s="794"/>
      <c r="Q588" s="794"/>
      <c r="R588" s="241"/>
      <c r="Z588" s="241"/>
      <c r="AA588" s="241"/>
      <c r="AB588" s="241"/>
      <c r="AC588" s="241"/>
      <c r="AD588" s="241"/>
      <c r="AE588" s="241"/>
      <c r="AF588" s="241"/>
      <c r="AG588" s="241"/>
      <c r="AH588" s="241"/>
      <c r="AI588" s="241"/>
      <c r="AJ588" s="241"/>
      <c r="AK588" s="241"/>
      <c r="AL588" s="241"/>
      <c r="AM588" s="241"/>
      <c r="AN588" s="241"/>
      <c r="AO588" s="241"/>
      <c r="AP588" s="241"/>
      <c r="AQ588" s="241"/>
      <c r="AR588" s="241"/>
      <c r="AS588" s="241"/>
      <c r="AT588" s="241"/>
      <c r="AU588" s="241"/>
      <c r="AV588" s="241"/>
      <c r="AW588" s="241"/>
      <c r="AX588" s="241"/>
      <c r="AY588" s="241"/>
      <c r="AZ588" s="241"/>
      <c r="BB588" s="426"/>
      <c r="BZ588" s="241"/>
      <c r="CA588" s="241"/>
      <c r="CB588" s="241"/>
      <c r="CC588" s="241"/>
      <c r="CD588" s="241"/>
      <c r="CE588" s="241"/>
      <c r="CF588" s="241"/>
      <c r="CG588" s="241"/>
      <c r="CH588" s="241"/>
      <c r="CI588" s="241"/>
      <c r="CJ588" s="241"/>
      <c r="CK588" s="241"/>
      <c r="CL588" s="241"/>
      <c r="CM588" s="241"/>
      <c r="CN588" s="241"/>
      <c r="CO588" s="241"/>
      <c r="CP588" s="241"/>
      <c r="CQ588" s="241"/>
      <c r="CR588" s="241"/>
      <c r="CS588" s="241"/>
      <c r="CT588" s="241"/>
      <c r="CU588" s="241"/>
      <c r="CV588" s="241"/>
      <c r="CW588" s="241"/>
      <c r="CX588" s="241"/>
      <c r="CY588" s="241"/>
      <c r="CZ588" s="241"/>
    </row>
    <row r="589" s="240" customFormat="true" ht="25.15" customHeight="true" x14ac:dyDescent="0.2">
      <c r="A589" s="426"/>
      <c r="B589" s="426"/>
      <c r="C589" s="1084" t="s">
        <v>216</v>
      </c>
      <c r="D589" s="1079"/>
      <c r="E589" s="959">
        <v>0.33433858289796498</v>
      </c>
      <c r="F589" s="794"/>
      <c r="G589" s="794"/>
      <c r="H589" s="1079" t="s">
        <v>222</v>
      </c>
      <c r="I589" s="1079"/>
      <c r="J589" s="960">
        <v>0.20450942770043889</v>
      </c>
      <c r="K589" s="794"/>
      <c r="L589" s="794"/>
      <c r="M589" s="1079" t="s">
        <v>263</v>
      </c>
      <c r="N589" s="1079"/>
      <c r="O589" s="961">
        <v>5.1832896052047772E-2</v>
      </c>
      <c r="P589" s="794"/>
      <c r="Q589" s="794"/>
      <c r="R589" s="241"/>
      <c r="Z589" s="241"/>
      <c r="AA589" s="241"/>
      <c r="AB589" s="241"/>
      <c r="AC589" s="241"/>
      <c r="AD589" s="241"/>
      <c r="AE589" s="241"/>
      <c r="AF589" s="241"/>
      <c r="AG589" s="241"/>
      <c r="AH589" s="241"/>
      <c r="AI589" s="241"/>
      <c r="AJ589" s="241"/>
      <c r="AK589" s="241"/>
      <c r="AL589" s="241"/>
      <c r="AM589" s="241"/>
      <c r="AN589" s="241"/>
      <c r="AO589" s="241"/>
      <c r="AP589" s="241"/>
      <c r="AQ589" s="241"/>
      <c r="AR589" s="241"/>
      <c r="AS589" s="241"/>
      <c r="AT589" s="241"/>
      <c r="AU589" s="241"/>
      <c r="AV589" s="241"/>
      <c r="AW589" s="241"/>
      <c r="AX589" s="241"/>
      <c r="AY589" s="241"/>
      <c r="AZ589" s="241"/>
      <c r="BB589" s="426"/>
      <c r="BZ589" s="241"/>
      <c r="CA589" s="241"/>
      <c r="CB589" s="241"/>
      <c r="CC589" s="241"/>
      <c r="CD589" s="241"/>
      <c r="CE589" s="241"/>
      <c r="CF589" s="241"/>
      <c r="CG589" s="241"/>
      <c r="CH589" s="241"/>
      <c r="CI589" s="241"/>
      <c r="CJ589" s="241"/>
      <c r="CK589" s="241"/>
      <c r="CL589" s="241"/>
      <c r="CM589" s="241"/>
      <c r="CN589" s="241"/>
      <c r="CO589" s="241"/>
      <c r="CP589" s="241"/>
      <c r="CQ589" s="241"/>
      <c r="CR589" s="241"/>
      <c r="CS589" s="241"/>
      <c r="CT589" s="241"/>
      <c r="CU589" s="241"/>
      <c r="CV589" s="241"/>
      <c r="CW589" s="241"/>
      <c r="CX589" s="241"/>
      <c r="CY589" s="241"/>
      <c r="CZ589" s="241"/>
    </row>
    <row r="590" s="240" customFormat="true" ht="25.15" customHeight="true" x14ac:dyDescent="0.2">
      <c r="A590" s="426"/>
      <c r="B590" s="426"/>
      <c r="C590" s="1084" t="s">
        <v>263</v>
      </c>
      <c r="D590" s="1079"/>
      <c r="E590" s="959">
        <v>3.8876248734765778E-2</v>
      </c>
      <c r="F590" s="794"/>
      <c r="G590" s="794"/>
      <c r="H590" s="1079" t="s">
        <v>237</v>
      </c>
      <c r="I590" s="1079"/>
      <c r="J590" s="960">
        <v>8.7015385970636488E-2</v>
      </c>
      <c r="K590" s="794"/>
      <c r="L590" s="794"/>
      <c r="M590" s="1079" t="s">
        <v>278</v>
      </c>
      <c r="N590" s="1079"/>
      <c r="O590" s="961">
        <v>2.8335123067470942E-2</v>
      </c>
      <c r="P590" s="794"/>
      <c r="Q590" s="794"/>
      <c r="R590" s="241"/>
      <c r="Z590" s="241"/>
      <c r="AA590" s="241"/>
      <c r="AB590" s="241"/>
      <c r="AC590" s="241"/>
      <c r="AD590" s="241"/>
      <c r="AE590" s="241"/>
      <c r="AF590" s="241"/>
      <c r="AG590" s="241"/>
      <c r="AH590" s="241"/>
      <c r="AI590" s="241"/>
      <c r="AJ590" s="241"/>
      <c r="AK590" s="241"/>
      <c r="AL590" s="241"/>
      <c r="AM590" s="241"/>
      <c r="AN590" s="241"/>
      <c r="AO590" s="241"/>
      <c r="AP590" s="241"/>
      <c r="AQ590" s="241"/>
      <c r="AR590" s="241"/>
      <c r="AS590" s="241"/>
      <c r="AT590" s="241"/>
      <c r="AU590" s="241"/>
      <c r="AV590" s="241"/>
      <c r="AW590" s="241"/>
      <c r="AX590" s="241"/>
      <c r="AY590" s="241"/>
      <c r="AZ590" s="241"/>
      <c r="BB590" s="426"/>
      <c r="BZ590" s="241"/>
      <c r="CA590" s="241"/>
      <c r="CB590" s="241"/>
      <c r="CC590" s="241"/>
      <c r="CD590" s="241"/>
      <c r="CE590" s="241"/>
      <c r="CF590" s="241"/>
      <c r="CG590" s="241"/>
      <c r="CH590" s="241"/>
      <c r="CI590" s="241"/>
      <c r="CJ590" s="241"/>
      <c r="CK590" s="241"/>
      <c r="CL590" s="241"/>
      <c r="CM590" s="241"/>
      <c r="CN590" s="241"/>
      <c r="CO590" s="241"/>
      <c r="CP590" s="241"/>
      <c r="CQ590" s="241"/>
      <c r="CR590" s="241"/>
      <c r="CS590" s="241"/>
      <c r="CT590" s="241"/>
      <c r="CU590" s="241"/>
      <c r="CV590" s="241"/>
      <c r="CW590" s="241"/>
      <c r="CX590" s="241"/>
      <c r="CY590" s="241"/>
      <c r="CZ590" s="241"/>
    </row>
    <row r="591" s="240" customFormat="true" ht="25.15" customHeight="true" x14ac:dyDescent="0.2">
      <c r="A591" s="426"/>
      <c r="B591" s="426"/>
      <c r="C591" s="1084" t="s">
        <v>278</v>
      </c>
      <c r="D591" s="1079"/>
      <c r="E591" s="959">
        <v>2.9531849550699499E-2</v>
      </c>
      <c r="F591" s="794"/>
      <c r="G591" s="794"/>
      <c r="H591" s="1079" t="s">
        <v>251</v>
      </c>
      <c r="I591" s="1079"/>
      <c r="J591" s="960">
        <v>9.4867643842592095E-2</v>
      </c>
      <c r="K591" s="794"/>
      <c r="L591" s="794"/>
      <c r="M591" s="1079" t="s">
        <v>222</v>
      </c>
      <c r="N591" s="1079"/>
      <c r="O591" s="961">
        <v>0.20124022590624446</v>
      </c>
      <c r="P591" s="794"/>
      <c r="Q591" s="794"/>
      <c r="R591" s="241"/>
      <c r="Z591" s="241"/>
      <c r="AA591" s="241"/>
      <c r="AB591" s="241"/>
      <c r="AC591" s="241"/>
      <c r="AD591" s="241"/>
      <c r="AE591" s="241"/>
      <c r="AF591" s="241"/>
      <c r="AG591" s="241"/>
      <c r="AH591" s="241"/>
      <c r="AI591" s="241"/>
      <c r="AJ591" s="241"/>
      <c r="AK591" s="241"/>
      <c r="AL591" s="241"/>
      <c r="AM591" s="241"/>
      <c r="AN591" s="241"/>
      <c r="AO591" s="241"/>
      <c r="AP591" s="241"/>
      <c r="AQ591" s="241"/>
      <c r="AR591" s="241"/>
      <c r="AS591" s="241"/>
      <c r="AT591" s="241"/>
      <c r="AU591" s="241"/>
      <c r="AV591" s="241"/>
      <c r="AW591" s="241"/>
      <c r="AX591" s="241"/>
      <c r="AY591" s="241"/>
      <c r="AZ591" s="241"/>
      <c r="BB591" s="426"/>
      <c r="BZ591" s="241"/>
      <c r="CA591" s="241"/>
      <c r="CB591" s="241"/>
      <c r="CC591" s="241"/>
      <c r="CD591" s="241"/>
      <c r="CE591" s="241"/>
      <c r="CF591" s="241"/>
      <c r="CG591" s="241"/>
      <c r="CH591" s="241"/>
      <c r="CI591" s="241"/>
      <c r="CJ591" s="241"/>
      <c r="CK591" s="241"/>
      <c r="CL591" s="241"/>
      <c r="CM591" s="241"/>
      <c r="CN591" s="241"/>
      <c r="CO591" s="241"/>
      <c r="CP591" s="241"/>
      <c r="CQ591" s="241"/>
      <c r="CR591" s="241"/>
      <c r="CS591" s="241"/>
      <c r="CT591" s="241"/>
      <c r="CU591" s="241"/>
      <c r="CV591" s="241"/>
      <c r="CW591" s="241"/>
      <c r="CX591" s="241"/>
      <c r="CY591" s="241"/>
      <c r="CZ591" s="241"/>
    </row>
    <row r="592" s="240" customFormat="true" ht="25.15" customHeight="true" x14ac:dyDescent="0.2">
      <c r="A592" s="426"/>
      <c r="B592" s="426"/>
      <c r="C592" s="1084" t="s">
        <v>222</v>
      </c>
      <c r="D592" s="1079"/>
      <c r="E592" s="959">
        <v>0.18099654528897841</v>
      </c>
      <c r="F592" s="794"/>
      <c r="G592" s="794"/>
      <c r="H592" s="1079" t="s">
        <v>282</v>
      </c>
      <c r="I592" s="1079"/>
      <c r="J592" s="960">
        <v>2.9235153772573946E-2</v>
      </c>
      <c r="K592" s="794"/>
      <c r="L592" s="794"/>
      <c r="M592" s="1079" t="s">
        <v>237</v>
      </c>
      <c r="N592" s="1079"/>
      <c r="O592" s="961">
        <v>0.11258054701188594</v>
      </c>
      <c r="P592" s="794"/>
      <c r="Q592" s="794"/>
      <c r="R592" s="241"/>
      <c r="Z592" s="241"/>
      <c r="AA592" s="241"/>
      <c r="AB592" s="241"/>
      <c r="AC592" s="241"/>
      <c r="AD592" s="241"/>
      <c r="AE592" s="241"/>
      <c r="AF592" s="241"/>
      <c r="AG592" s="241"/>
      <c r="AH592" s="241"/>
      <c r="AI592" s="241"/>
      <c r="AJ592" s="241"/>
      <c r="AK592" s="241"/>
      <c r="AL592" s="241"/>
      <c r="AM592" s="241"/>
      <c r="AN592" s="241"/>
      <c r="AO592" s="241"/>
      <c r="AP592" s="241"/>
      <c r="AQ592" s="241"/>
      <c r="AR592" s="241"/>
      <c r="AS592" s="241"/>
      <c r="AT592" s="241"/>
      <c r="AU592" s="241"/>
      <c r="AV592" s="241"/>
      <c r="AW592" s="241"/>
      <c r="AX592" s="241"/>
      <c r="AY592" s="241"/>
      <c r="AZ592" s="241"/>
      <c r="BB592" s="426"/>
      <c r="BZ592" s="241"/>
      <c r="CA592" s="241"/>
      <c r="CB592" s="241"/>
      <c r="CC592" s="241"/>
      <c r="CD592" s="241"/>
      <c r="CE592" s="241"/>
      <c r="CF592" s="241"/>
      <c r="CG592" s="241"/>
      <c r="CH592" s="241"/>
      <c r="CI592" s="241"/>
      <c r="CJ592" s="241"/>
      <c r="CK592" s="241"/>
      <c r="CL592" s="241"/>
      <c r="CM592" s="241"/>
      <c r="CN592" s="241"/>
      <c r="CO592" s="241"/>
      <c r="CP592" s="241"/>
      <c r="CQ592" s="241"/>
      <c r="CR592" s="241"/>
      <c r="CS592" s="241"/>
      <c r="CT592" s="241"/>
      <c r="CU592" s="241"/>
      <c r="CV592" s="241"/>
      <c r="CW592" s="241"/>
      <c r="CX592" s="241"/>
      <c r="CY592" s="241"/>
      <c r="CZ592" s="241"/>
    </row>
    <row r="593" s="240" customFormat="true" ht="25.15" customHeight="true" x14ac:dyDescent="0.2">
      <c r="A593" s="426"/>
      <c r="B593" s="426"/>
      <c r="C593" s="1084" t="s">
        <v>237</v>
      </c>
      <c r="D593" s="1079"/>
      <c r="E593" s="959">
        <v>9.9326100378452659E-2</v>
      </c>
      <c r="F593" s="794"/>
      <c r="G593" s="794"/>
      <c r="H593" s="1079" t="s">
        <v>219</v>
      </c>
      <c r="I593" s="1079"/>
      <c r="J593" s="960">
        <v>0.26666621907351284</v>
      </c>
      <c r="K593" s="794"/>
      <c r="L593" s="794"/>
      <c r="M593" s="1079" t="s">
        <v>251</v>
      </c>
      <c r="N593" s="1079"/>
      <c r="O593" s="961">
        <v>6.8069766279921298E-2</v>
      </c>
      <c r="P593" s="794"/>
      <c r="Q593" s="794"/>
      <c r="R593" s="241"/>
      <c r="Z593" s="241"/>
      <c r="AA593" s="241"/>
      <c r="AB593" s="241"/>
      <c r="AC593" s="241"/>
      <c r="AD593" s="241"/>
      <c r="AE593" s="241"/>
      <c r="AF593" s="241"/>
      <c r="AG593" s="241"/>
      <c r="AH593" s="241"/>
      <c r="AI593" s="241"/>
      <c r="AJ593" s="241"/>
      <c r="AK593" s="241"/>
      <c r="AL593" s="241"/>
      <c r="AM593" s="241"/>
      <c r="AN593" s="241"/>
      <c r="AO593" s="241"/>
      <c r="AP593" s="241"/>
      <c r="AQ593" s="241"/>
      <c r="AR593" s="241"/>
      <c r="AS593" s="241"/>
      <c r="AT593" s="241"/>
      <c r="AU593" s="241"/>
      <c r="AV593" s="241"/>
      <c r="AW593" s="241"/>
      <c r="AX593" s="241"/>
      <c r="AY593" s="241"/>
      <c r="AZ593" s="241"/>
      <c r="BB593" s="426"/>
      <c r="BZ593" s="241"/>
      <c r="CA593" s="241"/>
      <c r="CB593" s="241"/>
      <c r="CC593" s="241"/>
      <c r="CD593" s="241"/>
      <c r="CE593" s="241"/>
      <c r="CF593" s="241"/>
      <c r="CG593" s="241"/>
      <c r="CH593" s="241"/>
      <c r="CI593" s="241"/>
      <c r="CJ593" s="241"/>
      <c r="CK593" s="241"/>
      <c r="CL593" s="241"/>
      <c r="CM593" s="241"/>
      <c r="CN593" s="241"/>
      <c r="CO593" s="241"/>
      <c r="CP593" s="241"/>
      <c r="CQ593" s="241"/>
      <c r="CR593" s="241"/>
      <c r="CS593" s="241"/>
      <c r="CT593" s="241"/>
      <c r="CU593" s="241"/>
      <c r="CV593" s="241"/>
      <c r="CW593" s="241"/>
      <c r="CX593" s="241"/>
      <c r="CY593" s="241"/>
      <c r="CZ593" s="241"/>
    </row>
    <row r="594" s="240" customFormat="true" ht="25.15" customHeight="true" x14ac:dyDescent="0.2">
      <c r="A594" s="426"/>
      <c r="B594" s="426"/>
      <c r="C594" s="1084" t="s">
        <v>251</v>
      </c>
      <c r="D594" s="1079"/>
      <c r="E594" s="959">
        <v>6.5043570660636332E-2</v>
      </c>
      <c r="F594" s="794"/>
      <c r="G594" s="794"/>
      <c r="H594" s="1079" t="s">
        <v>231</v>
      </c>
      <c r="I594" s="1079"/>
      <c r="J594" s="960">
        <v>0.12702813606752744</v>
      </c>
      <c r="K594" s="794"/>
      <c r="L594" s="794"/>
      <c r="M594" s="1079" t="s">
        <v>282</v>
      </c>
      <c r="N594" s="1079"/>
      <c r="O594" s="961">
        <v>1.5220696371870989E-2</v>
      </c>
      <c r="P594" s="794"/>
      <c r="Q594" s="794"/>
      <c r="R594" s="241"/>
      <c r="Z594" s="241"/>
      <c r="AA594" s="241"/>
      <c r="AB594" s="241"/>
      <c r="AC594" s="241"/>
      <c r="AD594" s="241"/>
      <c r="AE594" s="241"/>
      <c r="AF594" s="241"/>
      <c r="AG594" s="241"/>
      <c r="AH594" s="241"/>
      <c r="AI594" s="241"/>
      <c r="AJ594" s="241"/>
      <c r="AK594" s="241"/>
      <c r="AL594" s="241"/>
      <c r="AM594" s="241"/>
      <c r="AN594" s="241"/>
      <c r="AO594" s="241"/>
      <c r="AP594" s="241"/>
      <c r="AQ594" s="241"/>
      <c r="AR594" s="241"/>
      <c r="AS594" s="241"/>
      <c r="AT594" s="241"/>
      <c r="AU594" s="241"/>
      <c r="AV594" s="241"/>
      <c r="AW594" s="241"/>
      <c r="AX594" s="241"/>
      <c r="AY594" s="241"/>
      <c r="AZ594" s="241"/>
      <c r="BB594" s="426"/>
      <c r="BZ594" s="241"/>
      <c r="CA594" s="241"/>
      <c r="CB594" s="241"/>
      <c r="CC594" s="241"/>
      <c r="CD594" s="241"/>
      <c r="CE594" s="241"/>
      <c r="CF594" s="241"/>
      <c r="CG594" s="241"/>
      <c r="CH594" s="241"/>
      <c r="CI594" s="241"/>
      <c r="CJ594" s="241"/>
      <c r="CK594" s="241"/>
      <c r="CL594" s="241"/>
      <c r="CM594" s="241"/>
      <c r="CN594" s="241"/>
      <c r="CO594" s="241"/>
      <c r="CP594" s="241"/>
      <c r="CQ594" s="241"/>
      <c r="CR594" s="241"/>
      <c r="CS594" s="241"/>
      <c r="CT594" s="241"/>
      <c r="CU594" s="241"/>
      <c r="CV594" s="241"/>
      <c r="CW594" s="241"/>
      <c r="CX594" s="241"/>
      <c r="CY594" s="241"/>
      <c r="CZ594" s="241"/>
    </row>
    <row r="595" s="240" customFormat="true" ht="25.15" customHeight="true" x14ac:dyDescent="0.2">
      <c r="A595" s="426"/>
      <c r="B595" s="426"/>
      <c r="C595" s="1084" t="s">
        <v>282</v>
      </c>
      <c r="D595" s="1079"/>
      <c r="E595" s="959">
        <v>1.5410507672669098E-2</v>
      </c>
      <c r="F595" s="794"/>
      <c r="G595" s="794"/>
      <c r="H595" s="1079" t="s">
        <v>239</v>
      </c>
      <c r="I595" s="1079"/>
      <c r="J595" s="960">
        <v>9.9904464819587799E-2</v>
      </c>
      <c r="K595" s="794"/>
      <c r="L595" s="794"/>
      <c r="M595" s="1079" t="s">
        <v>219</v>
      </c>
      <c r="N595" s="1079"/>
      <c r="O595" s="961">
        <v>0.28516654501381844</v>
      </c>
      <c r="P595" s="794"/>
      <c r="Q595" s="794"/>
      <c r="R595" s="241"/>
      <c r="Z595" s="241"/>
      <c r="AA595" s="241"/>
      <c r="AB595" s="241"/>
      <c r="AC595" s="241"/>
      <c r="AD595" s="241"/>
      <c r="AE595" s="241"/>
      <c r="AF595" s="241"/>
      <c r="AG595" s="241"/>
      <c r="AH595" s="241"/>
      <c r="AI595" s="241"/>
      <c r="AJ595" s="241"/>
      <c r="AK595" s="241"/>
      <c r="AL595" s="241"/>
      <c r="AM595" s="241"/>
      <c r="AN595" s="241"/>
      <c r="AO595" s="241"/>
      <c r="AP595" s="241"/>
      <c r="AQ595" s="241"/>
      <c r="AR595" s="241"/>
      <c r="AS595" s="241"/>
      <c r="AT595" s="241"/>
      <c r="AU595" s="241"/>
      <c r="AV595" s="241"/>
      <c r="AW595" s="241"/>
      <c r="AX595" s="241"/>
      <c r="AY595" s="241"/>
      <c r="AZ595" s="241"/>
      <c r="BB595" s="426"/>
      <c r="BZ595" s="241"/>
      <c r="CA595" s="241"/>
      <c r="CB595" s="241"/>
      <c r="CC595" s="241"/>
      <c r="CD595" s="241"/>
      <c r="CE595" s="241"/>
      <c r="CF595" s="241"/>
      <c r="CG595" s="241"/>
      <c r="CH595" s="241"/>
      <c r="CI595" s="241"/>
      <c r="CJ595" s="241"/>
      <c r="CK595" s="241"/>
      <c r="CL595" s="241"/>
      <c r="CM595" s="241"/>
      <c r="CN595" s="241"/>
      <c r="CO595" s="241"/>
      <c r="CP595" s="241"/>
      <c r="CQ595" s="241"/>
      <c r="CR595" s="241"/>
      <c r="CS595" s="241"/>
      <c r="CT595" s="241"/>
      <c r="CU595" s="241"/>
      <c r="CV595" s="241"/>
      <c r="CW595" s="241"/>
      <c r="CX595" s="241"/>
      <c r="CY595" s="241"/>
      <c r="CZ595" s="241"/>
    </row>
    <row r="596" s="240" customFormat="true" ht="25.15" customHeight="true" x14ac:dyDescent="0.2">
      <c r="A596" s="426"/>
      <c r="B596" s="426"/>
      <c r="C596" s="1084" t="s">
        <v>219</v>
      </c>
      <c r="D596" s="1079"/>
      <c r="E596" s="959">
        <v>0.25512885877878283</v>
      </c>
      <c r="F596" s="794"/>
      <c r="G596" s="794"/>
      <c r="H596" s="1079" t="s">
        <v>271</v>
      </c>
      <c r="I596" s="1079"/>
      <c r="J596" s="960">
        <v>3.9606583539735798E-2</v>
      </c>
      <c r="K596" s="794"/>
      <c r="L596" s="794"/>
      <c r="M596" s="1079" t="s">
        <v>231</v>
      </c>
      <c r="N596" s="1079"/>
      <c r="O596" s="961">
        <v>0.12335804003437797</v>
      </c>
      <c r="P596" s="794"/>
      <c r="Q596" s="794"/>
      <c r="R596" s="241"/>
      <c r="Z596" s="241"/>
      <c r="AA596" s="241"/>
      <c r="AB596" s="241"/>
      <c r="AC596" s="241"/>
      <c r="AD596" s="241"/>
      <c r="AE596" s="241"/>
      <c r="AF596" s="241"/>
      <c r="AG596" s="241"/>
      <c r="AH596" s="241"/>
      <c r="AI596" s="241"/>
      <c r="AJ596" s="241"/>
      <c r="AK596" s="241"/>
      <c r="AL596" s="241"/>
      <c r="AM596" s="241"/>
      <c r="AN596" s="241"/>
      <c r="AO596" s="241"/>
      <c r="AP596" s="241"/>
      <c r="AQ596" s="241"/>
      <c r="AR596" s="241"/>
      <c r="AS596" s="241"/>
      <c r="AT596" s="241"/>
      <c r="AU596" s="241"/>
      <c r="AV596" s="241"/>
      <c r="AW596" s="241"/>
      <c r="AX596" s="241"/>
      <c r="AY596" s="241"/>
      <c r="AZ596" s="241"/>
      <c r="BB596" s="426"/>
      <c r="BZ596" s="241"/>
      <c r="CA596" s="241"/>
      <c r="CB596" s="241"/>
      <c r="CC596" s="241"/>
      <c r="CD596" s="241"/>
      <c r="CE596" s="241"/>
      <c r="CF596" s="241"/>
      <c r="CG596" s="241"/>
      <c r="CH596" s="241"/>
      <c r="CI596" s="241"/>
      <c r="CJ596" s="241"/>
      <c r="CK596" s="241"/>
      <c r="CL596" s="241"/>
      <c r="CM596" s="241"/>
      <c r="CN596" s="241"/>
      <c r="CO596" s="241"/>
      <c r="CP596" s="241"/>
      <c r="CQ596" s="241"/>
      <c r="CR596" s="241"/>
      <c r="CS596" s="241"/>
      <c r="CT596" s="241"/>
      <c r="CU596" s="241"/>
      <c r="CV596" s="241"/>
      <c r="CW596" s="241"/>
      <c r="CX596" s="241"/>
      <c r="CY596" s="241"/>
      <c r="CZ596" s="241"/>
    </row>
    <row r="597" s="240" customFormat="true" ht="25.15" customHeight="true" x14ac:dyDescent="0.2">
      <c r="A597" s="426"/>
      <c r="B597" s="426"/>
      <c r="C597" s="1084" t="s">
        <v>231</v>
      </c>
      <c r="D597" s="1079"/>
      <c r="E597" s="959">
        <v>0.11971863821126955</v>
      </c>
      <c r="F597" s="794"/>
      <c r="G597" s="794"/>
      <c r="H597" s="1079" t="s">
        <v>213</v>
      </c>
      <c r="I597" s="1079"/>
      <c r="J597" s="960">
        <v>0.35726551660789274</v>
      </c>
      <c r="K597" s="794"/>
      <c r="L597" s="794"/>
      <c r="M597" s="1079" t="s">
        <v>239</v>
      </c>
      <c r="N597" s="1079"/>
      <c r="O597" s="961">
        <v>0.10682917824816376</v>
      </c>
      <c r="P597" s="794"/>
      <c r="Q597" s="794"/>
      <c r="R597" s="241"/>
      <c r="Z597" s="241"/>
      <c r="AA597" s="241"/>
      <c r="AB597" s="241"/>
      <c r="AC597" s="241"/>
      <c r="AD597" s="241"/>
      <c r="AE597" s="241"/>
      <c r="AF597" s="241"/>
      <c r="AG597" s="241"/>
      <c r="AH597" s="241"/>
      <c r="AI597" s="241"/>
      <c r="AJ597" s="241"/>
      <c r="AK597" s="241"/>
      <c r="AL597" s="241"/>
      <c r="AM597" s="241"/>
      <c r="AN597" s="241"/>
      <c r="AO597" s="241"/>
      <c r="AP597" s="241"/>
      <c r="AQ597" s="241"/>
      <c r="AR597" s="241"/>
      <c r="AS597" s="241"/>
      <c r="AT597" s="241"/>
      <c r="AU597" s="241"/>
      <c r="AV597" s="241"/>
      <c r="AW597" s="241"/>
      <c r="AX597" s="241"/>
      <c r="AY597" s="241"/>
      <c r="AZ597" s="241"/>
      <c r="BB597" s="426"/>
      <c r="BZ597" s="241"/>
      <c r="CA597" s="241"/>
      <c r="CB597" s="241"/>
      <c r="CC597" s="241"/>
      <c r="CD597" s="241"/>
      <c r="CE597" s="241"/>
      <c r="CF597" s="241"/>
      <c r="CG597" s="241"/>
      <c r="CH597" s="241"/>
      <c r="CI597" s="241"/>
      <c r="CJ597" s="241"/>
      <c r="CK597" s="241"/>
      <c r="CL597" s="241"/>
      <c r="CM597" s="241"/>
      <c r="CN597" s="241"/>
      <c r="CO597" s="241"/>
      <c r="CP597" s="241"/>
      <c r="CQ597" s="241"/>
      <c r="CR597" s="241"/>
      <c r="CS597" s="241"/>
      <c r="CT597" s="241"/>
      <c r="CU597" s="241"/>
      <c r="CV597" s="241"/>
      <c r="CW597" s="241"/>
      <c r="CX597" s="241"/>
      <c r="CY597" s="241"/>
      <c r="CZ597" s="241"/>
    </row>
    <row r="598" s="240" customFormat="true" ht="25.15" customHeight="true" x14ac:dyDescent="0.2">
      <c r="A598" s="426"/>
      <c r="B598" s="426"/>
      <c r="C598" s="1084" t="s">
        <v>239</v>
      </c>
      <c r="D598" s="1079"/>
      <c r="E598" s="959">
        <v>9.4542429023140057E-2</v>
      </c>
      <c r="F598" s="794"/>
      <c r="G598" s="794"/>
      <c r="H598" s="1079" t="s">
        <v>249</v>
      </c>
      <c r="I598" s="1079"/>
      <c r="J598" s="960">
        <v>8.8343648644772885E-2</v>
      </c>
      <c r="K598" s="794"/>
      <c r="L598" s="794"/>
      <c r="M598" s="1079" t="s">
        <v>271</v>
      </c>
      <c r="N598" s="1079"/>
      <c r="O598" s="961">
        <v>3.9584165708711636E-2</v>
      </c>
      <c r="P598" s="794"/>
      <c r="Q598" s="794"/>
      <c r="R598" s="241"/>
      <c r="Z598" s="241"/>
      <c r="AA598" s="241"/>
      <c r="AB598" s="241"/>
      <c r="AC598" s="241"/>
      <c r="AD598" s="241"/>
      <c r="AE598" s="241"/>
      <c r="AF598" s="241"/>
      <c r="AG598" s="241"/>
      <c r="AH598" s="241"/>
      <c r="AI598" s="241"/>
      <c r="AJ598" s="241"/>
      <c r="AK598" s="241"/>
      <c r="AL598" s="241"/>
      <c r="AM598" s="241"/>
      <c r="AN598" s="241"/>
      <c r="AO598" s="241"/>
      <c r="AP598" s="241"/>
      <c r="AQ598" s="241"/>
      <c r="AR598" s="241"/>
      <c r="AS598" s="241"/>
      <c r="AT598" s="241"/>
      <c r="AU598" s="241"/>
      <c r="AV598" s="241"/>
      <c r="AW598" s="241"/>
      <c r="AX598" s="241"/>
      <c r="AY598" s="241"/>
      <c r="AZ598" s="241"/>
      <c r="BB598" s="426"/>
      <c r="BZ598" s="241"/>
      <c r="CA598" s="241"/>
      <c r="CB598" s="241"/>
      <c r="CC598" s="241"/>
      <c r="CD598" s="241"/>
      <c r="CE598" s="241"/>
      <c r="CF598" s="241"/>
      <c r="CG598" s="241"/>
      <c r="CH598" s="241"/>
      <c r="CI598" s="241"/>
      <c r="CJ598" s="241"/>
      <c r="CK598" s="241"/>
      <c r="CL598" s="241"/>
      <c r="CM598" s="241"/>
      <c r="CN598" s="241"/>
      <c r="CO598" s="241"/>
      <c r="CP598" s="241"/>
      <c r="CQ598" s="241"/>
      <c r="CR598" s="241"/>
      <c r="CS598" s="241"/>
      <c r="CT598" s="241"/>
      <c r="CU598" s="241"/>
      <c r="CV598" s="241"/>
      <c r="CW598" s="241"/>
      <c r="CX598" s="241"/>
      <c r="CY598" s="241"/>
      <c r="CZ598" s="241"/>
    </row>
    <row r="599" s="240" customFormat="true" ht="25.15" customHeight="true" x14ac:dyDescent="0.2">
      <c r="A599" s="426"/>
      <c r="B599" s="426"/>
      <c r="C599" s="1084" t="s">
        <v>271</v>
      </c>
      <c r="D599" s="1079"/>
      <c r="E599" s="959">
        <v>3.5878156166577128E-2</v>
      </c>
      <c r="F599" s="794"/>
      <c r="G599" s="794"/>
      <c r="H599" s="1079" t="s">
        <v>223</v>
      </c>
      <c r="I599" s="1079"/>
      <c r="J599" s="960">
        <v>0.18110628468685411</v>
      </c>
      <c r="K599" s="794"/>
      <c r="L599" s="794"/>
      <c r="M599" s="1079" t="s">
        <v>213</v>
      </c>
      <c r="N599" s="1079"/>
      <c r="O599" s="961">
        <v>0.44774672122840986</v>
      </c>
      <c r="P599" s="794"/>
      <c r="Q599" s="794"/>
      <c r="R599" s="241"/>
      <c r="Z599" s="241"/>
      <c r="AA599" s="241"/>
      <c r="AB599" s="241"/>
      <c r="AC599" s="241"/>
      <c r="AD599" s="241"/>
      <c r="AE599" s="241"/>
      <c r="AF599" s="241"/>
      <c r="AG599" s="241"/>
      <c r="AH599" s="241"/>
      <c r="AI599" s="241"/>
      <c r="AJ599" s="241"/>
      <c r="AK599" s="241"/>
      <c r="AL599" s="241"/>
      <c r="AM599" s="241"/>
      <c r="AN599" s="241"/>
      <c r="AO599" s="241"/>
      <c r="AP599" s="241"/>
      <c r="AQ599" s="241"/>
      <c r="AR599" s="241"/>
      <c r="AS599" s="241"/>
      <c r="AT599" s="241"/>
      <c r="AU599" s="241"/>
      <c r="AV599" s="241"/>
      <c r="AW599" s="241"/>
      <c r="AX599" s="241"/>
      <c r="AY599" s="241"/>
      <c r="AZ599" s="241"/>
      <c r="BB599" s="426"/>
      <c r="BZ599" s="241"/>
      <c r="CA599" s="241"/>
      <c r="CB599" s="241"/>
      <c r="CC599" s="241"/>
      <c r="CD599" s="241"/>
      <c r="CE599" s="241"/>
      <c r="CF599" s="241"/>
      <c r="CG599" s="241"/>
      <c r="CH599" s="241"/>
      <c r="CI599" s="241"/>
      <c r="CJ599" s="241"/>
      <c r="CK599" s="241"/>
      <c r="CL599" s="241"/>
      <c r="CM599" s="241"/>
      <c r="CN599" s="241"/>
      <c r="CO599" s="241"/>
      <c r="CP599" s="241"/>
      <c r="CQ599" s="241"/>
      <c r="CR599" s="241"/>
      <c r="CS599" s="241"/>
      <c r="CT599" s="241"/>
      <c r="CU599" s="241"/>
      <c r="CV599" s="241"/>
      <c r="CW599" s="241"/>
      <c r="CX599" s="241"/>
      <c r="CY599" s="241"/>
      <c r="CZ599" s="241"/>
    </row>
    <row r="600" s="240" customFormat="true" ht="25.15" customHeight="true" x14ac:dyDescent="0.2">
      <c r="A600" s="426"/>
      <c r="B600" s="426"/>
      <c r="C600" s="1084" t="s">
        <v>213</v>
      </c>
      <c r="D600" s="1079"/>
      <c r="E600" s="959">
        <v>0.42599813912706092</v>
      </c>
      <c r="F600" s="794"/>
      <c r="G600" s="794"/>
      <c r="H600" s="1079" t="s">
        <v>245</v>
      </c>
      <c r="I600" s="1079"/>
      <c r="J600" s="960">
        <v>0.10469544652058986</v>
      </c>
      <c r="K600" s="794"/>
      <c r="L600" s="794"/>
      <c r="M600" s="1079" t="s">
        <v>249</v>
      </c>
      <c r="N600" s="1079"/>
      <c r="O600" s="961">
        <v>7.8382508545048774E-2</v>
      </c>
      <c r="P600" s="794"/>
      <c r="Q600" s="794"/>
      <c r="R600" s="241"/>
      <c r="Z600" s="241"/>
      <c r="AA600" s="241"/>
      <c r="AB600" s="241"/>
      <c r="AC600" s="241"/>
      <c r="AD600" s="241"/>
      <c r="AE600" s="241"/>
      <c r="AF600" s="241"/>
      <c r="AG600" s="241"/>
      <c r="AH600" s="241"/>
      <c r="AI600" s="241"/>
      <c r="AJ600" s="241"/>
      <c r="AK600" s="241"/>
      <c r="AL600" s="241"/>
      <c r="AM600" s="241"/>
      <c r="AN600" s="241"/>
      <c r="AO600" s="241"/>
      <c r="AP600" s="241"/>
      <c r="AQ600" s="241"/>
      <c r="AR600" s="241"/>
      <c r="AS600" s="241"/>
      <c r="AT600" s="241"/>
      <c r="AU600" s="241"/>
      <c r="AV600" s="241"/>
      <c r="AW600" s="241"/>
      <c r="AX600" s="241"/>
      <c r="AY600" s="241"/>
      <c r="AZ600" s="241"/>
      <c r="BB600" s="426"/>
      <c r="BZ600" s="241"/>
      <c r="CA600" s="241"/>
      <c r="CB600" s="241"/>
      <c r="CC600" s="241"/>
      <c r="CD600" s="241"/>
      <c r="CE600" s="241"/>
      <c r="CF600" s="241"/>
      <c r="CG600" s="241"/>
      <c r="CH600" s="241"/>
      <c r="CI600" s="241"/>
      <c r="CJ600" s="241"/>
      <c r="CK600" s="241"/>
      <c r="CL600" s="241"/>
      <c r="CM600" s="241"/>
      <c r="CN600" s="241"/>
      <c r="CO600" s="241"/>
      <c r="CP600" s="241"/>
      <c r="CQ600" s="241"/>
      <c r="CR600" s="241"/>
      <c r="CS600" s="241"/>
      <c r="CT600" s="241"/>
      <c r="CU600" s="241"/>
      <c r="CV600" s="241"/>
      <c r="CW600" s="241"/>
      <c r="CX600" s="241"/>
      <c r="CY600" s="241"/>
      <c r="CZ600" s="241"/>
    </row>
    <row r="601" s="240" customFormat="true" ht="25.15" customHeight="true" x14ac:dyDescent="0.2">
      <c r="A601" s="426"/>
      <c r="B601" s="426"/>
      <c r="C601" s="1084" t="s">
        <v>249</v>
      </c>
      <c r="D601" s="1079"/>
      <c r="E601" s="959">
        <v>0.10365536265156244</v>
      </c>
      <c r="F601" s="794"/>
      <c r="G601" s="794"/>
      <c r="H601" s="1079" t="s">
        <v>215</v>
      </c>
      <c r="I601" s="1079"/>
      <c r="J601" s="960">
        <v>0.32654192293639039</v>
      </c>
      <c r="K601" s="794"/>
      <c r="L601" s="794"/>
      <c r="M601" s="1079" t="s">
        <v>223</v>
      </c>
      <c r="N601" s="1079"/>
      <c r="O601" s="961">
        <v>0.19282149085205774</v>
      </c>
      <c r="P601" s="794"/>
      <c r="Q601" s="794"/>
      <c r="R601" s="241"/>
      <c r="Z601" s="241"/>
      <c r="AA601" s="241"/>
      <c r="AB601" s="241"/>
      <c r="AC601" s="241"/>
      <c r="AD601" s="241"/>
      <c r="AE601" s="241"/>
      <c r="AF601" s="241"/>
      <c r="AG601" s="241"/>
      <c r="AH601" s="241"/>
      <c r="AI601" s="241"/>
      <c r="AJ601" s="241"/>
      <c r="AK601" s="241"/>
      <c r="AL601" s="241"/>
      <c r="AM601" s="241"/>
      <c r="AN601" s="241"/>
      <c r="AO601" s="241"/>
      <c r="AP601" s="241"/>
      <c r="AQ601" s="241"/>
      <c r="AR601" s="241"/>
      <c r="AS601" s="241"/>
      <c r="AT601" s="241"/>
      <c r="AU601" s="241"/>
      <c r="AV601" s="241"/>
      <c r="AW601" s="241"/>
      <c r="AX601" s="241"/>
      <c r="AY601" s="241"/>
      <c r="AZ601" s="241"/>
      <c r="BB601" s="426"/>
      <c r="BZ601" s="241"/>
      <c r="CA601" s="241"/>
      <c r="CB601" s="241"/>
      <c r="CC601" s="241"/>
      <c r="CD601" s="241"/>
      <c r="CE601" s="241"/>
      <c r="CF601" s="241"/>
      <c r="CG601" s="241"/>
      <c r="CH601" s="241"/>
      <c r="CI601" s="241"/>
      <c r="CJ601" s="241"/>
      <c r="CK601" s="241"/>
      <c r="CL601" s="241"/>
      <c r="CM601" s="241"/>
      <c r="CN601" s="241"/>
      <c r="CO601" s="241"/>
      <c r="CP601" s="241"/>
      <c r="CQ601" s="241"/>
      <c r="CR601" s="241"/>
      <c r="CS601" s="241"/>
      <c r="CT601" s="241"/>
      <c r="CU601" s="241"/>
      <c r="CV601" s="241"/>
      <c r="CW601" s="241"/>
      <c r="CX601" s="241"/>
      <c r="CY601" s="241"/>
      <c r="CZ601" s="241"/>
    </row>
    <row r="602" s="240" customFormat="true" ht="25.15" customHeight="true" x14ac:dyDescent="0.2">
      <c r="A602" s="426"/>
      <c r="B602" s="426"/>
      <c r="C602" s="1084" t="s">
        <v>223</v>
      </c>
      <c r="D602" s="1079"/>
      <c r="E602" s="959">
        <v>0.20771217376928053</v>
      </c>
      <c r="F602" s="794"/>
      <c r="G602" s="794"/>
      <c r="H602" s="1079" t="s">
        <v>224</v>
      </c>
      <c r="I602" s="1079"/>
      <c r="J602" s="960">
        <v>0.17367736432694827</v>
      </c>
      <c r="K602" s="794"/>
      <c r="L602" s="794"/>
      <c r="M602" s="1079" t="s">
        <v>245</v>
      </c>
      <c r="N602" s="1079"/>
      <c r="O602" s="961">
        <v>7.5625565884992182E-2</v>
      </c>
      <c r="P602" s="794"/>
      <c r="Q602" s="794"/>
      <c r="R602" s="241"/>
      <c r="Z602" s="241"/>
      <c r="AA602" s="241"/>
      <c r="AB602" s="241"/>
      <c r="AC602" s="241"/>
      <c r="AD602" s="241"/>
      <c r="AE602" s="241"/>
      <c r="AF602" s="241"/>
      <c r="AG602" s="241"/>
      <c r="AH602" s="241"/>
      <c r="AI602" s="241"/>
      <c r="AJ602" s="241"/>
      <c r="AK602" s="241"/>
      <c r="AL602" s="241"/>
      <c r="AM602" s="241"/>
      <c r="AN602" s="241"/>
      <c r="AO602" s="241"/>
      <c r="AP602" s="241"/>
      <c r="AQ602" s="241"/>
      <c r="AR602" s="241"/>
      <c r="AS602" s="241"/>
      <c r="AT602" s="241"/>
      <c r="AU602" s="241"/>
      <c r="AV602" s="241"/>
      <c r="AW602" s="241"/>
      <c r="AX602" s="241"/>
      <c r="AY602" s="241"/>
      <c r="AZ602" s="241"/>
      <c r="BB602" s="426"/>
      <c r="BZ602" s="241"/>
      <c r="CA602" s="241"/>
      <c r="CB602" s="241"/>
      <c r="CC602" s="241"/>
      <c r="CD602" s="241"/>
      <c r="CE602" s="241"/>
      <c r="CF602" s="241"/>
      <c r="CG602" s="241"/>
      <c r="CH602" s="241"/>
      <c r="CI602" s="241"/>
      <c r="CJ602" s="241"/>
      <c r="CK602" s="241"/>
      <c r="CL602" s="241"/>
      <c r="CM602" s="241"/>
      <c r="CN602" s="241"/>
      <c r="CO602" s="241"/>
      <c r="CP602" s="241"/>
      <c r="CQ602" s="241"/>
      <c r="CR602" s="241"/>
      <c r="CS602" s="241"/>
      <c r="CT602" s="241"/>
      <c r="CU602" s="241"/>
      <c r="CV602" s="241"/>
      <c r="CW602" s="241"/>
      <c r="CX602" s="241"/>
      <c r="CY602" s="241"/>
      <c r="CZ602" s="241"/>
    </row>
    <row r="603" s="240" customFormat="true" ht="25.15" customHeight="true" x14ac:dyDescent="0.2">
      <c r="A603" s="426"/>
      <c r="B603" s="426"/>
      <c r="C603" s="1084" t="s">
        <v>245</v>
      </c>
      <c r="D603" s="1079"/>
      <c r="E603" s="959">
        <v>8.2701781035967759E-2</v>
      </c>
      <c r="F603" s="794"/>
      <c r="G603" s="794"/>
      <c r="H603" s="1079" t="s">
        <v>256</v>
      </c>
      <c r="I603" s="1079"/>
      <c r="J603" s="960">
        <v>7.5097160659657797E-2</v>
      </c>
      <c r="K603" s="794"/>
      <c r="L603" s="794"/>
      <c r="M603" s="1079" t="s">
        <v>215</v>
      </c>
      <c r="N603" s="1079"/>
      <c r="O603" s="961">
        <v>0.39154144489695936</v>
      </c>
      <c r="P603" s="794"/>
      <c r="Q603" s="794"/>
      <c r="R603" s="241"/>
      <c r="Z603" s="241"/>
      <c r="AA603" s="241"/>
      <c r="AB603" s="241"/>
      <c r="AC603" s="241"/>
      <c r="AD603" s="241"/>
      <c r="AE603" s="241"/>
      <c r="AF603" s="241"/>
      <c r="AG603" s="241"/>
      <c r="AH603" s="241"/>
      <c r="AI603" s="241"/>
      <c r="AJ603" s="241"/>
      <c r="AK603" s="241"/>
      <c r="AL603" s="241"/>
      <c r="AM603" s="241"/>
      <c r="AN603" s="241"/>
      <c r="AO603" s="241"/>
      <c r="AP603" s="241"/>
      <c r="AQ603" s="241"/>
      <c r="AR603" s="241"/>
      <c r="AS603" s="241"/>
      <c r="AT603" s="241"/>
      <c r="AU603" s="241"/>
      <c r="AV603" s="241"/>
      <c r="AW603" s="241"/>
      <c r="AX603" s="241"/>
      <c r="AY603" s="241"/>
      <c r="AZ603" s="241"/>
      <c r="BB603" s="426"/>
      <c r="BZ603" s="241"/>
      <c r="CA603" s="241"/>
      <c r="CB603" s="241"/>
      <c r="CC603" s="241"/>
      <c r="CD603" s="241"/>
      <c r="CE603" s="241"/>
      <c r="CF603" s="241"/>
      <c r="CG603" s="241"/>
      <c r="CH603" s="241"/>
      <c r="CI603" s="241"/>
      <c r="CJ603" s="241"/>
      <c r="CK603" s="241"/>
      <c r="CL603" s="241"/>
      <c r="CM603" s="241"/>
      <c r="CN603" s="241"/>
      <c r="CO603" s="241"/>
      <c r="CP603" s="241"/>
      <c r="CQ603" s="241"/>
      <c r="CR603" s="241"/>
      <c r="CS603" s="241"/>
      <c r="CT603" s="241"/>
      <c r="CU603" s="241"/>
      <c r="CV603" s="241"/>
      <c r="CW603" s="241"/>
      <c r="CX603" s="241"/>
      <c r="CY603" s="241"/>
      <c r="CZ603" s="241"/>
    </row>
    <row r="604" s="241" customFormat="true" ht="25.15" customHeight="true" x14ac:dyDescent="0.2">
      <c r="A604" s="427"/>
      <c r="B604" s="427"/>
      <c r="C604" s="1084" t="s">
        <v>215</v>
      </c>
      <c r="D604" s="1079"/>
      <c r="E604" s="959">
        <v>0.37482241835499203</v>
      </c>
      <c r="F604" s="794"/>
      <c r="G604" s="794"/>
      <c r="H604" s="1079" t="s">
        <v>248</v>
      </c>
      <c r="I604" s="1079"/>
      <c r="J604" s="960">
        <v>8.5962280900693536E-2</v>
      </c>
      <c r="K604" s="794"/>
      <c r="L604" s="794"/>
      <c r="M604" s="1079" t="s">
        <v>224</v>
      </c>
      <c r="N604" s="1079"/>
      <c r="O604" s="961">
        <v>0.16907267018272404</v>
      </c>
      <c r="P604" s="794"/>
      <c r="Q604" s="794"/>
      <c r="BB604" s="427"/>
    </row>
    <row r="605" s="241" customFormat="true" ht="25.15" customHeight="true" x14ac:dyDescent="0.2">
      <c r="A605" s="427"/>
      <c r="B605" s="427"/>
      <c r="C605" s="1084" t="s">
        <v>224</v>
      </c>
      <c r="D605" s="1079"/>
      <c r="E605" s="959">
        <v>0.1937324086676992</v>
      </c>
      <c r="F605" s="794"/>
      <c r="G605" s="794"/>
      <c r="H605" s="1079" t="s">
        <v>261</v>
      </c>
      <c r="I605" s="1079"/>
      <c r="J605" s="960">
        <v>6.6171220983038098E-2</v>
      </c>
      <c r="K605" s="794"/>
      <c r="L605" s="794"/>
      <c r="M605" s="1079" t="s">
        <v>256</v>
      </c>
      <c r="N605" s="1079"/>
      <c r="O605" s="961">
        <v>7.0991297501775699E-2</v>
      </c>
      <c r="P605" s="794"/>
      <c r="Q605" s="794"/>
      <c r="BB605" s="427"/>
    </row>
    <row r="606" s="241" customFormat="true" ht="25.15" customHeight="true" x14ac:dyDescent="0.2">
      <c r="A606" s="427"/>
      <c r="B606" s="427"/>
      <c r="C606" s="1084" t="s">
        <v>256</v>
      </c>
      <c r="D606" s="1079"/>
      <c r="E606" s="959">
        <v>7.6921667988403927E-2</v>
      </c>
      <c r="F606" s="794"/>
      <c r="G606" s="794"/>
      <c r="H606" s="1079" t="s">
        <v>273</v>
      </c>
      <c r="I606" s="1079"/>
      <c r="J606" s="960">
        <v>4.1401680920707611E-2</v>
      </c>
      <c r="K606" s="794"/>
      <c r="L606" s="794"/>
      <c r="M606" s="1079" t="s">
        <v>248</v>
      </c>
      <c r="N606" s="1079"/>
      <c r="O606" s="961">
        <v>7.9943947685002487E-2</v>
      </c>
      <c r="P606" s="794"/>
      <c r="Q606" s="794"/>
      <c r="BB606" s="427"/>
    </row>
    <row r="607" s="241" customFormat="true" ht="25.15" customHeight="true" x14ac:dyDescent="0.2">
      <c r="A607" s="427"/>
      <c r="B607" s="427"/>
      <c r="C607" s="1084" t="s">
        <v>248</v>
      </c>
      <c r="D607" s="1079"/>
      <c r="E607" s="959">
        <v>8.1855851563810186E-2</v>
      </c>
      <c r="F607" s="794"/>
      <c r="G607" s="794"/>
      <c r="H607" s="1079" t="s">
        <v>296</v>
      </c>
      <c r="I607" s="1079"/>
      <c r="J607" s="960">
        <v>1.530542336197629E-2</v>
      </c>
      <c r="K607" s="794"/>
      <c r="L607" s="794"/>
      <c r="M607" s="1079" t="s">
        <v>261</v>
      </c>
      <c r="N607" s="1079"/>
      <c r="O607" s="961">
        <v>1.5424626823614708E-2</v>
      </c>
      <c r="P607" s="794"/>
      <c r="Q607" s="794"/>
      <c r="BB607" s="427"/>
    </row>
    <row r="608" s="241" customFormat="true" ht="25.15" customHeight="true" x14ac:dyDescent="0.2">
      <c r="A608" s="427"/>
      <c r="B608" s="427"/>
      <c r="C608" s="1084" t="s">
        <v>261</v>
      </c>
      <c r="D608" s="1079"/>
      <c r="E608" s="959">
        <v>2.7350723576042898E-2</v>
      </c>
      <c r="F608" s="794"/>
      <c r="G608" s="794"/>
      <c r="H608" s="1079" t="s">
        <v>299</v>
      </c>
      <c r="I608" s="1079"/>
      <c r="J608" s="960">
        <v>9.3463348611663132E-3</v>
      </c>
      <c r="K608" s="794"/>
      <c r="L608" s="794"/>
      <c r="M608" s="1079" t="s">
        <v>273</v>
      </c>
      <c r="N608" s="1079"/>
      <c r="O608" s="961">
        <v>1.2417513887318434E-2</v>
      </c>
      <c r="P608" s="794"/>
      <c r="Q608" s="794"/>
      <c r="BB608" s="427"/>
    </row>
    <row r="609" s="241" customFormat="true" ht="25.15" customHeight="true" x14ac:dyDescent="0.2">
      <c r="A609" s="427"/>
      <c r="B609" s="427"/>
      <c r="C609" s="1084" t="s">
        <v>273</v>
      </c>
      <c r="D609" s="1079"/>
      <c r="E609" s="959">
        <v>1.9135910494935671E-2</v>
      </c>
      <c r="F609" s="794"/>
      <c r="G609" s="794"/>
      <c r="H609" s="1079" t="s">
        <v>226</v>
      </c>
      <c r="I609" s="1079"/>
      <c r="J609" s="960">
        <v>0.13647219618599785</v>
      </c>
      <c r="K609" s="794"/>
      <c r="L609" s="794"/>
      <c r="M609" s="1079" t="s">
        <v>296</v>
      </c>
      <c r="N609" s="1079"/>
      <c r="O609" s="961">
        <v>1.8922208942729283E-3</v>
      </c>
      <c r="P609" s="794"/>
      <c r="Q609" s="794"/>
      <c r="BB609" s="427"/>
    </row>
    <row r="610" s="241" customFormat="true" ht="25.15" customHeight="true" x14ac:dyDescent="0.2">
      <c r="A610" s="427"/>
      <c r="B610" s="427"/>
      <c r="C610" s="1084" t="s">
        <v>296</v>
      </c>
      <c r="D610" s="1079"/>
      <c r="E610" s="959">
        <v>5.3009432164384356E-3</v>
      </c>
      <c r="F610" s="794"/>
      <c r="G610" s="794"/>
      <c r="H610" s="1079" t="s">
        <v>236</v>
      </c>
      <c r="I610" s="1079"/>
      <c r="J610" s="960">
        <v>9.8079875528217883E-2</v>
      </c>
      <c r="K610" s="794"/>
      <c r="L610" s="794"/>
      <c r="M610" s="1079" t="s">
        <v>299</v>
      </c>
      <c r="N610" s="1079"/>
      <c r="O610" s="961">
        <v>1.4492708871875397E-3</v>
      </c>
      <c r="P610" s="794"/>
      <c r="Q610" s="794"/>
      <c r="BB610" s="427"/>
    </row>
    <row r="611" s="241" customFormat="true" ht="25.15" customHeight="true" x14ac:dyDescent="0.2">
      <c r="A611" s="427"/>
      <c r="B611" s="427"/>
      <c r="C611" s="1084" t="s">
        <v>299</v>
      </c>
      <c r="D611" s="1079"/>
      <c r="E611" s="959">
        <v>2.8925289906191688E-3</v>
      </c>
      <c r="F611" s="794"/>
      <c r="G611" s="794"/>
      <c r="H611" s="1079" t="s">
        <v>280</v>
      </c>
      <c r="I611" s="1079"/>
      <c r="J611" s="960">
        <v>2.9822509928882426E-2</v>
      </c>
      <c r="K611" s="794"/>
      <c r="L611" s="794"/>
      <c r="M611" s="1079" t="s">
        <v>226</v>
      </c>
      <c r="N611" s="1079"/>
      <c r="O611" s="961">
        <v>0.15422584065023634</v>
      </c>
      <c r="P611" s="794"/>
      <c r="Q611" s="794"/>
      <c r="BB611" s="427"/>
    </row>
    <row r="612" s="241" customFormat="true" ht="25.15" customHeight="true" x14ac:dyDescent="0.2">
      <c r="A612" s="427"/>
      <c r="B612" s="427"/>
      <c r="C612" s="1084" t="s">
        <v>226</v>
      </c>
      <c r="D612" s="1079"/>
      <c r="E612" s="959">
        <v>0.13878124687996138</v>
      </c>
      <c r="F612" s="794"/>
      <c r="G612" s="794"/>
      <c r="H612" s="1079" t="s">
        <v>301</v>
      </c>
      <c r="I612" s="1079"/>
      <c r="J612" s="960">
        <v>8.1428038226026307E-3</v>
      </c>
      <c r="K612" s="794"/>
      <c r="L612" s="794"/>
      <c r="M612" s="1079" t="s">
        <v>236</v>
      </c>
      <c r="N612" s="1079"/>
      <c r="O612" s="961">
        <v>0.11829417444616634</v>
      </c>
      <c r="P612" s="794"/>
      <c r="Q612" s="794"/>
      <c r="BB612" s="427"/>
    </row>
    <row r="613" s="241" customFormat="true" ht="25.15" customHeight="true" x14ac:dyDescent="0.2">
      <c r="A613" s="427"/>
      <c r="B613" s="427"/>
      <c r="C613" s="1084" t="s">
        <v>236</v>
      </c>
      <c r="D613" s="1079"/>
      <c r="E613" s="959">
        <v>0.10403395895448862</v>
      </c>
      <c r="F613" s="794"/>
      <c r="G613" s="794"/>
      <c r="H613" s="1079" t="s">
        <v>266</v>
      </c>
      <c r="I613" s="1079"/>
      <c r="J613" s="960">
        <v>3.9309790573765296E-2</v>
      </c>
      <c r="K613" s="794"/>
      <c r="L613" s="794"/>
      <c r="M613" s="1079" t="s">
        <v>280</v>
      </c>
      <c r="N613" s="1079"/>
      <c r="O613" s="961">
        <v>2.2214021226911539E-2</v>
      </c>
      <c r="P613" s="794"/>
      <c r="Q613" s="794"/>
      <c r="BB613" s="427"/>
    </row>
    <row r="614" s="241" customFormat="true" ht="25.15" customHeight="true" x14ac:dyDescent="0.2">
      <c r="A614" s="427"/>
      <c r="B614" s="427"/>
      <c r="C614" s="1084" t="s">
        <v>280</v>
      </c>
      <c r="D614" s="1079"/>
      <c r="E614" s="959">
        <v>2.3172385608508577E-2</v>
      </c>
      <c r="F614" s="794"/>
      <c r="G614" s="794"/>
      <c r="H614" s="1079" t="s">
        <v>331</v>
      </c>
      <c r="I614" s="1079"/>
      <c r="J614" s="970">
        <v>3.5289893781023226E-5</v>
      </c>
      <c r="K614" s="794"/>
      <c r="L614" s="794"/>
      <c r="M614" s="1079" t="s">
        <v>301</v>
      </c>
      <c r="N614" s="1079"/>
      <c r="O614" s="961">
        <v>9.378196141357948E-3</v>
      </c>
      <c r="P614" s="794"/>
      <c r="Q614" s="794"/>
      <c r="BB614" s="427"/>
    </row>
    <row r="615" s="241" customFormat="true" ht="25.15" customHeight="true" x14ac:dyDescent="0.2">
      <c r="A615" s="427"/>
      <c r="B615" s="427"/>
      <c r="C615" s="1084" t="s">
        <v>301</v>
      </c>
      <c r="D615" s="1079"/>
      <c r="E615" s="959">
        <v>9.6106952427165732E-3</v>
      </c>
      <c r="F615" s="794"/>
      <c r="G615" s="794"/>
      <c r="H615" s="1079" t="s">
        <v>250</v>
      </c>
      <c r="I615" s="1079"/>
      <c r="J615" s="960">
        <v>7.2247268631711437E-2</v>
      </c>
      <c r="K615" s="794"/>
      <c r="L615" s="794"/>
      <c r="M615" s="1079" t="s">
        <v>266</v>
      </c>
      <c r="N615" s="1079"/>
      <c r="O615" s="961">
        <v>4.167892922338292E-2</v>
      </c>
      <c r="P615" s="794"/>
      <c r="Q615" s="794"/>
      <c r="BB615" s="427"/>
    </row>
    <row r="616" s="241" customFormat="true" ht="25.15" customHeight="true" x14ac:dyDescent="0.2">
      <c r="A616" s="427"/>
      <c r="B616" s="427"/>
      <c r="C616" s="1084" t="s">
        <v>266</v>
      </c>
      <c r="D616" s="1079"/>
      <c r="E616" s="959">
        <v>1.6494084238079011E-2</v>
      </c>
      <c r="F616" s="794"/>
      <c r="G616" s="794"/>
      <c r="H616" s="1079" t="s">
        <v>285</v>
      </c>
      <c r="I616" s="1079"/>
      <c r="J616" s="960">
        <v>2.3210134663225475E-2</v>
      </c>
      <c r="K616" s="794"/>
      <c r="L616" s="794"/>
      <c r="M616" s="1079" t="s">
        <v>250</v>
      </c>
      <c r="N616" s="1079"/>
      <c r="O616" s="961">
        <v>4.394054073369931E-2</v>
      </c>
      <c r="P616" s="794"/>
      <c r="Q616" s="794"/>
      <c r="BB616" s="427"/>
    </row>
    <row r="617" s="241" customFormat="true" ht="25.15" customHeight="true" x14ac:dyDescent="0.2">
      <c r="A617" s="427"/>
      <c r="B617" s="427"/>
      <c r="C617" s="1084" t="s">
        <v>331</v>
      </c>
      <c r="D617" s="1079"/>
      <c r="E617" s="969">
        <v>6.6408293299089516E-5</v>
      </c>
      <c r="F617" s="794"/>
      <c r="G617" s="794"/>
      <c r="H617" s="1079" t="s">
        <v>327</v>
      </c>
      <c r="I617" s="1079"/>
      <c r="J617" s="970">
        <v>9.1921847309465324E-6</v>
      </c>
      <c r="K617" s="794"/>
      <c r="L617" s="794"/>
      <c r="M617" s="1079" t="s">
        <v>285</v>
      </c>
      <c r="N617" s="1079"/>
      <c r="O617" s="961">
        <v>9.2628244351502782E-4</v>
      </c>
      <c r="P617" s="794"/>
      <c r="Q617" s="794"/>
      <c r="BB617" s="427"/>
    </row>
    <row r="618" s="241" customFormat="true" ht="25.15" customHeight="true" x14ac:dyDescent="0.2">
      <c r="A618" s="427"/>
      <c r="B618" s="427"/>
      <c r="C618" s="1084" t="s">
        <v>250</v>
      </c>
      <c r="D618" s="1079"/>
      <c r="E618" s="959">
        <v>0.11326599334681006</v>
      </c>
      <c r="F618" s="794"/>
      <c r="G618" s="794"/>
      <c r="H618" s="1079" t="s">
        <v>275</v>
      </c>
      <c r="I618" s="1079"/>
      <c r="J618" s="960">
        <v>3.8916265626751781E-2</v>
      </c>
      <c r="K618" s="794"/>
      <c r="L618" s="794"/>
      <c r="M618" s="1079" t="s">
        <v>327</v>
      </c>
      <c r="N618" s="1079"/>
      <c r="O618" s="961">
        <v>6.7411258847773078E-4</v>
      </c>
      <c r="P618" s="794"/>
      <c r="Q618" s="794"/>
      <c r="BB618" s="427"/>
    </row>
    <row r="619" s="241" customFormat="true" ht="25.15" customHeight="true" x14ac:dyDescent="0.2">
      <c r="A619" s="427"/>
      <c r="B619" s="427"/>
      <c r="C619" s="1084" t="s">
        <v>285</v>
      </c>
      <c r="D619" s="1079"/>
      <c r="E619" s="959">
        <v>2.8051693468585229E-2</v>
      </c>
      <c r="F619" s="794"/>
      <c r="G619" s="794"/>
      <c r="H619" s="1079" t="s">
        <v>284</v>
      </c>
      <c r="I619" s="1079"/>
      <c r="J619" s="960">
        <v>1.5226043971330898E-2</v>
      </c>
      <c r="K619" s="794"/>
      <c r="L619" s="794"/>
      <c r="M619" s="1079" t="s">
        <v>275</v>
      </c>
      <c r="N619" s="1079"/>
      <c r="O619" s="961">
        <v>2.1915539330275829E-2</v>
      </c>
      <c r="P619" s="794"/>
      <c r="Q619" s="794"/>
      <c r="BB619" s="427"/>
    </row>
    <row r="620" s="241" customFormat="true" ht="25.15" customHeight="true" x14ac:dyDescent="0.2">
      <c r="A620" s="427"/>
      <c r="B620" s="427"/>
      <c r="C620" s="1084" t="s">
        <v>327</v>
      </c>
      <c r="D620" s="1079"/>
      <c r="E620" s="969">
        <v>7.0423122046514388E-5</v>
      </c>
      <c r="F620" s="794"/>
      <c r="G620" s="794"/>
      <c r="H620" s="1079" t="s">
        <v>269</v>
      </c>
      <c r="I620" s="1079"/>
      <c r="J620" s="960">
        <v>2.2909580467895863E-2</v>
      </c>
      <c r="K620" s="794"/>
      <c r="L620" s="794"/>
      <c r="M620" s="1079" t="s">
        <v>284</v>
      </c>
      <c r="N620" s="1079"/>
      <c r="O620" s="961">
        <v>2.3046263040500899E-2</v>
      </c>
      <c r="P620" s="794"/>
      <c r="Q620" s="794"/>
      <c r="BB620" s="427"/>
    </row>
    <row r="621" s="241" customFormat="true" ht="25.15" customHeight="true" x14ac:dyDescent="0.2">
      <c r="A621" s="427"/>
      <c r="B621" s="427"/>
      <c r="C621" s="1083" t="s">
        <v>275</v>
      </c>
      <c r="D621" s="1079"/>
      <c r="E621" s="959">
        <v>4.0290646871865281E-2</v>
      </c>
      <c r="F621" s="794"/>
      <c r="G621" s="794"/>
      <c r="H621" s="1079" t="s">
        <v>243</v>
      </c>
      <c r="I621" s="1079"/>
      <c r="J621" s="960">
        <v>5.708451243519326E-2</v>
      </c>
      <c r="K621" s="794"/>
      <c r="L621" s="794"/>
      <c r="M621" s="1079" t="s">
        <v>269</v>
      </c>
      <c r="N621" s="1079"/>
      <c r="O621" s="961">
        <v>4.0303190764083278E-2</v>
      </c>
      <c r="P621" s="794"/>
      <c r="Q621" s="794"/>
      <c r="BB621" s="427"/>
    </row>
    <row r="622" s="241" customFormat="true" ht="25.15" customHeight="true" x14ac:dyDescent="0.2">
      <c r="A622" s="427"/>
      <c r="B622" s="427"/>
      <c r="C622" s="1078" t="s">
        <v>284</v>
      </c>
      <c r="D622" s="1079"/>
      <c r="E622" s="959">
        <v>2.7317377310899567E-2</v>
      </c>
      <c r="F622" s="794"/>
      <c r="G622" s="794"/>
      <c r="H622" s="1079" t="s">
        <v>304</v>
      </c>
      <c r="I622" s="1079"/>
      <c r="J622" s="960">
        <v>6.1227161513883752E-3</v>
      </c>
      <c r="K622" s="794"/>
      <c r="L622" s="794"/>
      <c r="M622" s="1079" t="s">
        <v>243</v>
      </c>
      <c r="N622" s="1079"/>
      <c r="O622" s="961">
        <v>9.2600313411618632E-2</v>
      </c>
      <c r="P622" s="794"/>
      <c r="Q622" s="794"/>
      <c r="BB622" s="427"/>
    </row>
    <row r="623" s="241" customFormat="true" ht="25.15" customHeight="true" x14ac:dyDescent="0.2">
      <c r="A623" s="427"/>
      <c r="B623" s="427"/>
      <c r="C623" s="1078" t="s">
        <v>269</v>
      </c>
      <c r="D623" s="1079"/>
      <c r="E623" s="959">
        <v>4.5125966251107853E-2</v>
      </c>
      <c r="F623" s="794"/>
      <c r="G623" s="794"/>
      <c r="H623" s="1079" t="s">
        <v>303</v>
      </c>
      <c r="I623" s="1079"/>
      <c r="J623" s="960">
        <v>7.0419520404649601E-3</v>
      </c>
      <c r="K623" s="794"/>
      <c r="L623" s="794"/>
      <c r="M623" s="1079" t="s">
        <v>304</v>
      </c>
      <c r="N623" s="1079"/>
      <c r="O623" s="961">
        <v>9.5242683259440057E-4</v>
      </c>
      <c r="P623" s="794"/>
      <c r="Q623" s="794"/>
      <c r="BB623" s="427"/>
    </row>
    <row r="624" s="241" customFormat="true" ht="25.15" customHeight="true" x14ac:dyDescent="0.2">
      <c r="A624" s="427"/>
      <c r="B624" s="427"/>
      <c r="C624" s="1082" t="s">
        <v>243</v>
      </c>
      <c r="D624" s="1079"/>
      <c r="E624" s="959">
        <v>9.6762065488914792E-2</v>
      </c>
      <c r="F624" s="794"/>
      <c r="G624" s="794"/>
      <c r="H624" s="1079" t="s">
        <v>315</v>
      </c>
      <c r="I624" s="1079"/>
      <c r="J624" s="960">
        <v>2.4964242578418365E-3</v>
      </c>
      <c r="K624" s="794"/>
      <c r="L624" s="794"/>
      <c r="M624" s="1079" t="s">
        <v>303</v>
      </c>
      <c r="N624" s="1079"/>
      <c r="O624" s="961">
        <v>4.6249971797400116E-3</v>
      </c>
      <c r="P624" s="794"/>
      <c r="Q624" s="794"/>
      <c r="BB624" s="427"/>
    </row>
    <row r="625" s="241" customFormat="true" ht="25.15" customHeight="true" x14ac:dyDescent="0.2">
      <c r="A625" s="427"/>
      <c r="B625" s="427"/>
      <c r="C625" s="1081" t="s">
        <v>304</v>
      </c>
      <c r="D625" s="1079"/>
      <c r="E625" s="959">
        <v>4.5456610010390103E-3</v>
      </c>
      <c r="F625" s="794"/>
      <c r="G625" s="794"/>
      <c r="H625" s="1079" t="s">
        <v>270</v>
      </c>
      <c r="I625" s="1079"/>
      <c r="J625" s="960">
        <v>4.9155255272404282E-2</v>
      </c>
      <c r="K625" s="794"/>
      <c r="L625" s="794"/>
      <c r="M625" s="1079" t="s">
        <v>315</v>
      </c>
      <c r="N625" s="1079"/>
      <c r="O625" s="961">
        <v>1.7914038073800407E-3</v>
      </c>
      <c r="P625" s="794"/>
      <c r="Q625" s="794"/>
      <c r="BB625" s="427"/>
    </row>
    <row r="626" s="241" customFormat="true" ht="25.15" customHeight="true" x14ac:dyDescent="0.2">
      <c r="A626" s="427"/>
      <c r="B626" s="427"/>
      <c r="C626" s="1078" t="s">
        <v>303</v>
      </c>
      <c r="D626" s="1079"/>
      <c r="E626" s="959">
        <v>7.0662747384952554E-3</v>
      </c>
      <c r="F626" s="794"/>
      <c r="G626" s="794"/>
      <c r="H626" s="1079" t="s">
        <v>318</v>
      </c>
      <c r="I626" s="1079"/>
      <c r="J626" s="960">
        <v>9.4325519137420841E-4</v>
      </c>
      <c r="K626" s="794"/>
      <c r="L626" s="794"/>
      <c r="M626" s="1079" t="s">
        <v>270</v>
      </c>
      <c r="N626" s="1079"/>
      <c r="O626" s="961">
        <v>2.9879157663762347E-2</v>
      </c>
      <c r="P626" s="794"/>
      <c r="Q626" s="794"/>
      <c r="BB626" s="427"/>
    </row>
    <row r="627" s="241" customFormat="true" ht="25.15" customHeight="true" x14ac:dyDescent="0.2">
      <c r="A627" s="427"/>
      <c r="B627" s="427"/>
      <c r="C627" s="1080" t="s">
        <v>315</v>
      </c>
      <c r="D627" s="1079"/>
      <c r="E627" s="959">
        <v>2.4564417722076261E-3</v>
      </c>
      <c r="F627" s="794"/>
      <c r="G627" s="794"/>
      <c r="H627" s="1079" t="s">
        <v>294</v>
      </c>
      <c r="I627" s="1079"/>
      <c r="J627" s="960">
        <v>8.432046483048225E-3</v>
      </c>
      <c r="K627" s="794"/>
      <c r="L627" s="794"/>
      <c r="M627" s="1079" t="s">
        <v>318</v>
      </c>
      <c r="N627" s="1079"/>
      <c r="O627" s="961">
        <v>1.437567526813484E-3</v>
      </c>
      <c r="P627" s="794"/>
      <c r="Q627" s="794"/>
      <c r="BB627" s="427"/>
    </row>
    <row r="628" s="241" customFormat="true" ht="25.15" customHeight="true" x14ac:dyDescent="0.2">
      <c r="A628" s="427"/>
      <c r="B628" s="427"/>
      <c r="C628" s="1078" t="s">
        <v>270</v>
      </c>
      <c r="D628" s="1079"/>
      <c r="E628" s="959">
        <v>5.3343471633693296E-2</v>
      </c>
      <c r="F628" s="794"/>
      <c r="G628" s="794"/>
      <c r="H628" s="1079" t="s">
        <v>227</v>
      </c>
      <c r="I628" s="1079"/>
      <c r="J628" s="960">
        <v>6.2459077586551517E-2</v>
      </c>
      <c r="K628" s="794"/>
      <c r="L628" s="794"/>
      <c r="M628" s="1079" t="s">
        <v>294</v>
      </c>
      <c r="N628" s="1079"/>
      <c r="O628" s="961">
        <v>1.2923058512930767E-2</v>
      </c>
      <c r="P628" s="794"/>
      <c r="Q628" s="794"/>
      <c r="BB628" s="427"/>
    </row>
    <row r="629" s="241" customFormat="true" ht="25.15" customHeight="true" x14ac:dyDescent="0.2">
      <c r="A629" s="427"/>
      <c r="B629" s="427"/>
      <c r="C629" s="1078" t="s">
        <v>318</v>
      </c>
      <c r="D629" s="1079"/>
      <c r="E629" s="959">
        <v>2.2871404587049694E-3</v>
      </c>
      <c r="F629" s="794"/>
      <c r="G629" s="794"/>
      <c r="H629" s="1079" t="s">
        <v>323</v>
      </c>
      <c r="I629" s="1079"/>
      <c r="J629" s="960">
        <v>7.1549432096572796E-4</v>
      </c>
      <c r="K629" s="794"/>
      <c r="L629" s="794"/>
      <c r="M629" s="1079" t="s">
        <v>227</v>
      </c>
      <c r="N629" s="1079"/>
      <c r="O629" s="961">
        <v>0.13955686668522047</v>
      </c>
      <c r="P629" s="794"/>
      <c r="Q629" s="794"/>
      <c r="BB629" s="427"/>
    </row>
    <row r="630" s="241" customFormat="true" ht="25.15" customHeight="true" x14ac:dyDescent="0.2">
      <c r="A630" s="427"/>
      <c r="B630" s="427"/>
      <c r="C630" s="1078" t="s">
        <v>294</v>
      </c>
      <c r="D630" s="1079"/>
      <c r="E630" s="959">
        <v>1.898565505468397E-2</v>
      </c>
      <c r="F630" s="794"/>
      <c r="G630" s="794"/>
      <c r="H630" s="1079" t="s">
        <v>319</v>
      </c>
      <c r="I630" s="1079"/>
      <c r="J630" s="960">
        <v>1.9563489117881772E-3</v>
      </c>
      <c r="K630" s="794"/>
      <c r="L630" s="794"/>
      <c r="M630" s="1079" t="s">
        <v>323</v>
      </c>
      <c r="N630" s="1079"/>
      <c r="O630" s="961">
        <v>1.0079251697766532E-3</v>
      </c>
      <c r="P630" s="794"/>
      <c r="Q630" s="794"/>
      <c r="BB630" s="427"/>
    </row>
    <row r="631" s="241" customFormat="true" ht="25.15" customHeight="true" x14ac:dyDescent="0.2">
      <c r="A631" s="427"/>
      <c r="B631" s="427"/>
      <c r="C631" s="1078" t="s">
        <v>227</v>
      </c>
      <c r="D631" s="1079"/>
      <c r="E631" s="959">
        <v>0.13037825395600788</v>
      </c>
      <c r="F631" s="794"/>
      <c r="G631" s="794"/>
      <c r="H631" s="1079" t="s">
        <v>305</v>
      </c>
      <c r="I631" s="1079"/>
      <c r="J631" s="960">
        <v>4.8344340414343051E-3</v>
      </c>
      <c r="K631" s="794"/>
      <c r="L631" s="794"/>
      <c r="M631" s="1079" t="s">
        <v>319</v>
      </c>
      <c r="N631" s="1079"/>
      <c r="O631" s="961">
        <v>1.6053287191412882E-3</v>
      </c>
      <c r="P631" s="794"/>
      <c r="Q631" s="794"/>
      <c r="BB631" s="427"/>
    </row>
    <row r="632" s="241" customFormat="true" ht="25.15" customHeight="true" x14ac:dyDescent="0.2">
      <c r="A632" s="427"/>
      <c r="B632" s="427"/>
      <c r="C632" s="1078" t="s">
        <v>323</v>
      </c>
      <c r="D632" s="1079"/>
      <c r="E632" s="959">
        <v>1.4168456274836049E-3</v>
      </c>
      <c r="F632" s="794"/>
      <c r="G632" s="794"/>
      <c r="H632" s="1079" t="s">
        <v>277</v>
      </c>
      <c r="I632" s="1079"/>
      <c r="J632" s="960">
        <v>2.3977809186691734E-2</v>
      </c>
      <c r="K632" s="794"/>
      <c r="L632" s="794"/>
      <c r="M632" s="1079" t="s">
        <v>305</v>
      </c>
      <c r="N632" s="1079"/>
      <c r="O632" s="961">
        <v>3.725689062512849E-3</v>
      </c>
      <c r="P632" s="794"/>
      <c r="Q632" s="794"/>
      <c r="BB632" s="427"/>
    </row>
    <row r="633" s="241" customFormat="true" ht="25.15" customHeight="true" x14ac:dyDescent="0.2">
      <c r="A633" s="427"/>
      <c r="B633" s="427"/>
      <c r="C633" s="1078" t="s">
        <v>319</v>
      </c>
      <c r="D633" s="1079"/>
      <c r="E633" s="959">
        <v>2.2834565120992637E-3</v>
      </c>
      <c r="F633" s="794"/>
      <c r="G633" s="794"/>
      <c r="H633" s="1079" t="s">
        <v>240</v>
      </c>
      <c r="I633" s="1079"/>
      <c r="J633" s="960">
        <v>5.2449592152129923E-2</v>
      </c>
      <c r="K633" s="794"/>
      <c r="L633" s="794"/>
      <c r="M633" s="1079" t="s">
        <v>277</v>
      </c>
      <c r="N633" s="1079"/>
      <c r="O633" s="961">
        <v>1.9409243481460892E-2</v>
      </c>
      <c r="P633" s="794"/>
      <c r="Q633" s="794"/>
      <c r="BB633" s="427"/>
    </row>
    <row r="634" s="241" customFormat="true" ht="25.15" customHeight="true" x14ac:dyDescent="0.2">
      <c r="A634" s="427"/>
      <c r="B634" s="427"/>
      <c r="C634" s="1078" t="s">
        <v>305</v>
      </c>
      <c r="D634" s="1079"/>
      <c r="E634" s="959">
        <v>1.556367554584068E-3</v>
      </c>
      <c r="F634" s="794"/>
      <c r="G634" s="794"/>
      <c r="H634" s="1079" t="s">
        <v>288</v>
      </c>
      <c r="I634" s="1079"/>
      <c r="J634" s="960">
        <v>2.0410153190725016E-2</v>
      </c>
      <c r="K634" s="794"/>
      <c r="L634" s="794"/>
      <c r="M634" s="1079" t="s">
        <v>240</v>
      </c>
      <c r="N634" s="1079"/>
      <c r="O634" s="961">
        <v>9.4027714167825266E-2</v>
      </c>
      <c r="P634" s="794"/>
      <c r="Q634" s="794"/>
      <c r="BB634" s="427"/>
    </row>
    <row r="635" s="241" customFormat="true" ht="25.15" customHeight="true" x14ac:dyDescent="0.2">
      <c r="A635" s="427"/>
      <c r="B635" s="427"/>
      <c r="C635" s="1078" t="s">
        <v>277</v>
      </c>
      <c r="D635" s="1079"/>
      <c r="E635" s="959">
        <v>3.3717304876763617E-2</v>
      </c>
      <c r="F635" s="794"/>
      <c r="G635" s="794"/>
      <c r="H635" s="1079" t="s">
        <v>300</v>
      </c>
      <c r="I635" s="1079"/>
      <c r="J635" s="960">
        <v>2.8944574023720229E-3</v>
      </c>
      <c r="K635" s="794"/>
      <c r="L635" s="794"/>
      <c r="M635" s="1079" t="s">
        <v>288</v>
      </c>
      <c r="N635" s="1079"/>
      <c r="O635" s="961">
        <v>1.7740817746770506E-2</v>
      </c>
      <c r="P635" s="794"/>
      <c r="Q635" s="794"/>
      <c r="BB635" s="427"/>
    </row>
    <row r="636" s="241" customFormat="true" ht="25.15" customHeight="true" x14ac:dyDescent="0.2">
      <c r="A636" s="427"/>
      <c r="B636" s="427"/>
      <c r="C636" s="1078" t="s">
        <v>240</v>
      </c>
      <c r="D636" s="1079"/>
      <c r="E636" s="959">
        <v>8.6476098466492138E-2</v>
      </c>
      <c r="F636" s="794"/>
      <c r="G636" s="794"/>
      <c r="H636" s="1079" t="s">
        <v>276</v>
      </c>
      <c r="I636" s="1079"/>
      <c r="J636" s="960">
        <v>5.6298468641558549E-4</v>
      </c>
      <c r="K636" s="794"/>
      <c r="L636" s="794"/>
      <c r="M636" s="1079" t="s">
        <v>300</v>
      </c>
      <c r="N636" s="1079"/>
      <c r="O636" s="961">
        <v>9.7602317382540806E-3</v>
      </c>
      <c r="P636" s="794"/>
      <c r="Q636" s="794"/>
      <c r="BB636" s="427"/>
    </row>
    <row r="637" s="241" customFormat="true" ht="25.15" customHeight="true" x14ac:dyDescent="0.2">
      <c r="A637" s="427"/>
      <c r="B637" s="427"/>
      <c r="C637" s="1078" t="s">
        <v>288</v>
      </c>
      <c r="D637" s="1079"/>
      <c r="E637" s="959">
        <v>2.5537889906468565E-2</v>
      </c>
      <c r="F637" s="794"/>
      <c r="G637" s="794"/>
      <c r="H637" s="1079" t="s">
        <v>308</v>
      </c>
      <c r="I637" s="1079"/>
      <c r="J637" s="960">
        <v>1.5748863444340217E-4</v>
      </c>
      <c r="K637" s="794"/>
      <c r="L637" s="794"/>
      <c r="M637" s="1079" t="s">
        <v>276</v>
      </c>
      <c r="N637" s="1079"/>
      <c r="O637" s="961">
        <v>2.8771695236862203E-2</v>
      </c>
      <c r="P637" s="794"/>
      <c r="Q637" s="794"/>
      <c r="BB637" s="427"/>
    </row>
    <row r="638" s="241" customFormat="true" ht="25.15" customHeight="true" x14ac:dyDescent="0.2">
      <c r="A638" s="427"/>
      <c r="B638" s="427"/>
      <c r="C638" s="1078" t="s">
        <v>300</v>
      </c>
      <c r="D638" s="1079"/>
      <c r="E638" s="959">
        <v>1.0570996781167224E-2</v>
      </c>
      <c r="F638" s="794"/>
      <c r="G638" s="794"/>
      <c r="H638" s="1079" t="s">
        <v>320</v>
      </c>
      <c r="I638" s="1079"/>
      <c r="J638" s="960">
        <v>1.6526120486529514E-3</v>
      </c>
      <c r="K638" s="794"/>
      <c r="L638" s="794"/>
      <c r="M638" s="1079" t="s">
        <v>308</v>
      </c>
      <c r="N638" s="1079"/>
      <c r="O638" s="961">
        <v>2.970864663682119E-3</v>
      </c>
      <c r="P638" s="794"/>
      <c r="Q638" s="794"/>
      <c r="BB638" s="427"/>
    </row>
    <row r="639" s="241" customFormat="true" ht="25.15" customHeight="true" x14ac:dyDescent="0.2">
      <c r="A639" s="427"/>
      <c r="B639" s="427"/>
      <c r="C639" s="1078" t="s">
        <v>276</v>
      </c>
      <c r="D639" s="1079"/>
      <c r="E639" s="959">
        <v>1.1703237777800057E-2</v>
      </c>
      <c r="F639" s="794"/>
      <c r="G639" s="794"/>
      <c r="H639" s="1079" t="s">
        <v>325</v>
      </c>
      <c r="I639" s="1079"/>
      <c r="J639" s="960">
        <v>4.6028732972046049E-4</v>
      </c>
      <c r="K639" s="794"/>
      <c r="L639" s="794"/>
      <c r="M639" s="1079" t="s">
        <v>320</v>
      </c>
      <c r="N639" s="1079"/>
      <c r="O639" s="968">
        <v>7.9556127555138945E-5</v>
      </c>
      <c r="P639" s="794"/>
      <c r="Q639" s="794"/>
      <c r="BB639" s="427"/>
    </row>
    <row r="640" s="241" customFormat="true" ht="25.15" customHeight="true" x14ac:dyDescent="0.2">
      <c r="A640" s="427"/>
      <c r="B640" s="427"/>
      <c r="C640" s="1078" t="s">
        <v>308</v>
      </c>
      <c r="D640" s="1079"/>
      <c r="E640" s="959">
        <v>8.0596469187395911E-4</v>
      </c>
      <c r="F640" s="794"/>
      <c r="G640" s="794"/>
      <c r="H640" s="1079" t="s">
        <v>314</v>
      </c>
      <c r="I640" s="1079"/>
      <c r="J640" s="960">
        <v>1.1162250676615604E-3</v>
      </c>
      <c r="K640" s="794"/>
      <c r="L640" s="794"/>
      <c r="M640" s="1079" t="s">
        <v>307</v>
      </c>
      <c r="N640" s="1079"/>
      <c r="O640" s="961">
        <v>3.6867364127020344E-3</v>
      </c>
      <c r="P640" s="794"/>
      <c r="Q640" s="794"/>
      <c r="BB640" s="427"/>
    </row>
    <row r="641" s="241" customFormat="true" ht="25.15" customHeight="true" x14ac:dyDescent="0.2">
      <c r="A641" s="427"/>
      <c r="B641" s="427"/>
      <c r="C641" s="1078" t="s">
        <v>320</v>
      </c>
      <c r="D641" s="1079"/>
      <c r="E641" s="959">
        <v>7.6595324510770268E-4</v>
      </c>
      <c r="F641" s="794"/>
      <c r="G641" s="794"/>
      <c r="H641" s="1079" t="s">
        <v>329</v>
      </c>
      <c r="I641" s="1079"/>
      <c r="J641" s="971">
        <v>7.1244124561560873E-8</v>
      </c>
      <c r="K641" s="794"/>
      <c r="L641" s="794"/>
      <c r="M641" s="1079" t="s">
        <v>287</v>
      </c>
      <c r="N641" s="1079"/>
      <c r="O641" s="961">
        <v>2.0985184036383459E-2</v>
      </c>
      <c r="P641" s="794"/>
      <c r="Q641" s="794"/>
      <c r="BB641" s="427"/>
    </row>
    <row r="642" s="241" customFormat="true" ht="25.15" customHeight="true" x14ac:dyDescent="0.2">
      <c r="A642" s="427"/>
      <c r="B642" s="427"/>
      <c r="C642" s="1078" t="s">
        <v>307</v>
      </c>
      <c r="D642" s="1079"/>
      <c r="E642" s="959">
        <v>2.2005667639329015E-3</v>
      </c>
      <c r="F642" s="794"/>
      <c r="G642" s="794"/>
      <c r="H642" s="1076"/>
      <c r="I642" s="1076"/>
      <c r="J642" s="794"/>
      <c r="K642" s="794"/>
      <c r="L642" s="794"/>
      <c r="M642" s="1079" t="s">
        <v>227</v>
      </c>
      <c r="N642" s="1079"/>
      <c r="O642" s="961">
        <v>1.0815187886300405E-3</v>
      </c>
      <c r="P642" s="794"/>
      <c r="Q642" s="794"/>
      <c r="BB642" s="427"/>
    </row>
    <row r="643" s="241" customFormat="true" ht="25.15" customHeight="true" x14ac:dyDescent="0.2">
      <c r="A643" s="427"/>
      <c r="B643" s="427"/>
      <c r="C643" s="1078" t="s">
        <v>287</v>
      </c>
      <c r="D643" s="1079"/>
      <c r="E643" s="959">
        <v>1.3924169341916998E-2</v>
      </c>
      <c r="F643" s="794"/>
      <c r="G643" s="794"/>
      <c r="H643" s="1076"/>
      <c r="I643" s="1076"/>
      <c r="J643" s="794"/>
      <c r="K643" s="794"/>
      <c r="L643" s="794"/>
      <c r="M643" s="1079" t="s">
        <v>325</v>
      </c>
      <c r="N643" s="1079"/>
      <c r="O643" s="961">
        <v>1.0325235378794883E-4</v>
      </c>
      <c r="P643" s="794"/>
      <c r="Q643" s="794"/>
      <c r="BB643" s="427"/>
    </row>
    <row r="644" s="241" customFormat="true" ht="25.15" customHeight="true" x14ac:dyDescent="0.2">
      <c r="A644" s="427"/>
      <c r="B644" s="427"/>
      <c r="C644" s="1078" t="s">
        <v>227</v>
      </c>
      <c r="D644" s="1079"/>
      <c r="E644" s="959">
        <v>8.7566871546286508E-4</v>
      </c>
      <c r="F644" s="794"/>
      <c r="G644" s="794"/>
      <c r="H644" s="1079" t="s">
        <v>334</v>
      </c>
      <c r="I644" s="1079"/>
      <c r="J644" s="1079"/>
      <c r="K644" s="1079"/>
      <c r="L644" s="1079"/>
      <c r="M644" s="1079" t="s">
        <v>314</v>
      </c>
      <c r="N644" s="1079"/>
      <c r="O644" s="961">
        <v>2.2057298753245802E-3</v>
      </c>
      <c r="P644" s="794"/>
      <c r="Q644" s="794"/>
      <c r="BB644" s="427"/>
    </row>
    <row r="645" s="241" customFormat="true" ht="25.15" customHeight="true" x14ac:dyDescent="0.2">
      <c r="A645" s="427"/>
      <c r="B645" s="427"/>
      <c r="C645" s="1078" t="s">
        <v>325</v>
      </c>
      <c r="D645" s="1079"/>
      <c r="E645" s="959">
        <v>4.2680438093424246E-4</v>
      </c>
      <c r="F645" s="794"/>
      <c r="G645" s="794"/>
      <c r="H645" s="1079" t="s">
        <v>211</v>
      </c>
      <c r="I645" s="1079"/>
      <c r="J645" s="1094" t="s">
        <v>335</v>
      </c>
      <c r="K645" s="1095"/>
      <c r="L645" s="1096"/>
      <c r="M645" s="1079" t="s">
        <v>329</v>
      </c>
      <c r="N645" s="1079"/>
      <c r="O645" s="963">
        <v>2.2008811548396675E-4</v>
      </c>
      <c r="P645" s="794"/>
      <c r="Q645" s="794"/>
      <c r="BB645" s="427"/>
    </row>
    <row r="646" s="241" customFormat="true" ht="25.15" customHeight="true" x14ac:dyDescent="0.2">
      <c r="A646" s="427"/>
      <c r="B646" s="427"/>
      <c r="C646" s="1078" t="s">
        <v>314</v>
      </c>
      <c r="D646" s="1079"/>
      <c r="E646" s="959">
        <v>2.0957057741389108E-3</v>
      </c>
      <c r="F646" s="794"/>
      <c r="G646" s="794"/>
      <c r="H646" s="1079"/>
      <c r="I646" s="1079"/>
      <c r="J646" s="972" t="s">
        <v>336</v>
      </c>
      <c r="K646" s="973" t="s">
        <v>337</v>
      </c>
      <c r="L646" s="974" t="s">
        <v>338</v>
      </c>
      <c r="M646" s="1076"/>
      <c r="N646" s="1076"/>
      <c r="O646" s="794"/>
      <c r="P646" s="794"/>
      <c r="Q646" s="794"/>
      <c r="BB646" s="427"/>
    </row>
    <row r="647" s="241" customFormat="true" ht="25.15" customHeight="true" x14ac:dyDescent="0.2">
      <c r="A647" s="427"/>
      <c r="B647" s="427"/>
      <c r="C647" s="1078" t="s">
        <v>329</v>
      </c>
      <c r="D647" s="1079"/>
      <c r="E647" s="975">
        <v>1.2036027027776979E-5</v>
      </c>
      <c r="F647" s="794"/>
      <c r="G647" s="794"/>
      <c r="H647" s="1079" t="s">
        <v>212</v>
      </c>
      <c r="I647" s="1079"/>
      <c r="J647" s="976">
        <v>7.4505875308757838</v>
      </c>
      <c r="K647" s="977">
        <v>6.3680235306630628</v>
      </c>
      <c r="L647" s="978">
        <v>6.3680235306630628</v>
      </c>
      <c r="M647" s="1076"/>
      <c r="N647" s="1076"/>
      <c r="O647" s="794"/>
      <c r="P647" s="794"/>
      <c r="Q647" s="794"/>
      <c r="BB647" s="427"/>
    </row>
    <row r="648" s="241" customFormat="true" ht="25.15" customHeight="true" x14ac:dyDescent="0.2">
      <c r="A648" s="427"/>
      <c r="B648" s="427"/>
      <c r="C648" s="1078"/>
      <c r="D648" s="1076"/>
      <c r="E648" s="794"/>
      <c r="F648" s="794"/>
      <c r="G648" s="794"/>
      <c r="H648" s="1076"/>
      <c r="I648" s="1076"/>
      <c r="J648" s="794"/>
      <c r="K648" s="794"/>
      <c r="L648" s="794"/>
      <c r="M648" s="1079" t="s">
        <v>334</v>
      </c>
      <c r="N648" s="1079"/>
      <c r="O648" s="1079"/>
      <c r="P648" s="1079"/>
      <c r="Q648" s="1079"/>
      <c r="BB648" s="427"/>
    </row>
    <row r="649" s="241" customFormat="true" ht="25.15" customHeight="true" x14ac:dyDescent="0.2">
      <c r="A649" s="427"/>
      <c r="B649" s="427"/>
      <c r="C649" s="1078"/>
      <c r="D649" s="1076"/>
      <c r="E649" s="794"/>
      <c r="F649" s="794"/>
      <c r="G649" s="794"/>
      <c r="H649" s="1076"/>
      <c r="I649" s="1076"/>
      <c r="J649" s="794"/>
      <c r="K649" s="794"/>
      <c r="L649" s="794"/>
      <c r="M649" s="1079" t="s">
        <v>211</v>
      </c>
      <c r="N649" s="1079"/>
      <c r="O649" s="1088" t="s">
        <v>335</v>
      </c>
      <c r="P649" s="1089"/>
      <c r="Q649" s="1090"/>
      <c r="BB649" s="427"/>
    </row>
    <row r="650" s="241" customFormat="true" ht="25.15" customHeight="true" x14ac:dyDescent="0.2">
      <c r="A650" s="427"/>
      <c r="B650" s="427"/>
      <c r="C650" s="1078" t="s">
        <v>334</v>
      </c>
      <c r="D650" s="1079"/>
      <c r="E650" s="1079"/>
      <c r="F650" s="1079"/>
      <c r="G650" s="1079"/>
      <c r="H650" s="1076"/>
      <c r="I650" s="1076"/>
      <c r="J650" s="794"/>
      <c r="K650" s="794"/>
      <c r="L650" s="794"/>
      <c r="M650" s="1079"/>
      <c r="N650" s="1079"/>
      <c r="O650" s="979" t="s">
        <v>336</v>
      </c>
      <c r="P650" s="980" t="s">
        <v>337</v>
      </c>
      <c r="Q650" s="981" t="s">
        <v>338</v>
      </c>
      <c r="BB650" s="427"/>
    </row>
    <row r="651" s="241" customFormat="true" ht="25.15" customHeight="true" x14ac:dyDescent="0.2">
      <c r="A651" s="427"/>
      <c r="B651" s="427"/>
      <c r="C651" s="1078" t="s">
        <v>211</v>
      </c>
      <c r="D651" s="1079"/>
      <c r="E651" s="1091" t="s">
        <v>335</v>
      </c>
      <c r="F651" s="1092"/>
      <c r="G651" s="1093"/>
      <c r="H651" s="1076"/>
      <c r="I651" s="1076"/>
      <c r="J651" s="794"/>
      <c r="K651" s="794"/>
      <c r="L651" s="794"/>
      <c r="M651" s="1079" t="s">
        <v>212</v>
      </c>
      <c r="N651" s="1079"/>
      <c r="O651" s="982">
        <v>6.9725081010843946</v>
      </c>
      <c r="P651" s="983">
        <v>5.8592505051129367</v>
      </c>
      <c r="Q651" s="984">
        <v>5.8592505051129367</v>
      </c>
      <c r="BB651" s="427"/>
    </row>
    <row r="652" s="241" customFormat="true" ht="25.15" customHeight="true" x14ac:dyDescent="0.2">
      <c r="A652" s="427"/>
      <c r="B652" s="427"/>
      <c r="C652" s="1079"/>
      <c r="D652" s="1079"/>
      <c r="E652" s="985" t="s">
        <v>336</v>
      </c>
      <c r="F652" s="986" t="s">
        <v>337</v>
      </c>
      <c r="G652" s="987" t="s">
        <v>338</v>
      </c>
      <c r="H652" s="1076"/>
      <c r="I652" s="1076"/>
      <c r="J652" s="794"/>
      <c r="K652" s="794"/>
      <c r="L652" s="794"/>
      <c r="M652" s="1076"/>
      <c r="N652" s="1076"/>
      <c r="O652" s="794"/>
      <c r="P652" s="794"/>
      <c r="Q652" s="794"/>
      <c r="BB652" s="427"/>
    </row>
    <row r="653" s="241" customFormat="true" ht="25.15" customHeight="true" x14ac:dyDescent="0.2">
      <c r="A653" s="427"/>
      <c r="B653" s="427"/>
      <c r="C653" s="1078" t="s">
        <v>212</v>
      </c>
      <c r="D653" s="1079"/>
      <c r="E653" s="988">
        <v>8.5759165401325461</v>
      </c>
      <c r="F653" s="989">
        <v>7.1465971167771221</v>
      </c>
      <c r="G653" s="990">
        <v>7.1465971167771221</v>
      </c>
      <c r="H653" s="1076"/>
      <c r="I653" s="1076"/>
      <c r="J653" s="794"/>
      <c r="K653" s="794"/>
      <c r="L653" s="794"/>
      <c r="M653" s="1076"/>
      <c r="N653" s="1076"/>
      <c r="O653" s="794"/>
      <c r="P653" s="794"/>
      <c r="Q653" s="794"/>
      <c r="BB653" s="427"/>
    </row>
    <row r="654" s="241" customFormat="true" ht="25.15" customHeight="true" x14ac:dyDescent="0.2">
      <c r="A654" s="427"/>
      <c r="B654" s="427"/>
      <c r="C654" s="1078"/>
      <c r="D654" s="1076"/>
      <c r="E654" s="794"/>
      <c r="F654" s="794"/>
      <c r="G654" s="794"/>
      <c r="H654" s="1076"/>
      <c r="I654" s="1076"/>
      <c r="J654" s="794"/>
      <c r="K654" s="794"/>
      <c r="L654" s="794"/>
      <c r="M654" s="1076"/>
      <c r="N654" s="1076"/>
      <c r="O654" s="794"/>
      <c r="P654" s="794"/>
      <c r="Q654" s="794"/>
      <c r="BB654" s="427"/>
    </row>
    <row r="655" s="241" customFormat="true" ht="25.15" customHeight="true" x14ac:dyDescent="0.2">
      <c r="A655" s="427"/>
      <c r="B655" s="427"/>
      <c r="C655" s="1078"/>
      <c r="D655" s="1076"/>
      <c r="E655" s="794"/>
      <c r="F655" s="794"/>
      <c r="G655" s="794"/>
      <c r="H655" s="1076"/>
      <c r="I655" s="1076"/>
      <c r="J655" s="794"/>
      <c r="K655" s="794"/>
      <c r="L655" s="794"/>
      <c r="M655" s="1076"/>
      <c r="N655" s="1076"/>
      <c r="O655" s="794"/>
      <c r="P655" s="794"/>
      <c r="Q655" s="794"/>
      <c r="BB655" s="427"/>
    </row>
    <row r="656" s="241" customFormat="true" ht="25.15" customHeight="true" x14ac:dyDescent="0.2">
      <c r="A656" s="427"/>
      <c r="B656" s="427"/>
      <c r="C656" s="1078"/>
      <c r="D656" s="1076"/>
      <c r="E656" s="794"/>
      <c r="F656" s="794"/>
      <c r="G656" s="794"/>
      <c r="H656" s="1076"/>
      <c r="I656" s="1076"/>
      <c r="J656" s="794"/>
      <c r="K656" s="794"/>
      <c r="L656" s="794"/>
      <c r="M656" s="1076"/>
      <c r="N656" s="1076"/>
      <c r="O656" s="794"/>
      <c r="P656" s="794"/>
      <c r="Q656" s="794"/>
      <c r="BB656" s="427"/>
    </row>
    <row r="657" s="241" customFormat="true" ht="25.15" customHeight="true" x14ac:dyDescent="0.2">
      <c r="A657" s="427"/>
      <c r="B657" s="427"/>
      <c r="C657" s="1078"/>
      <c r="D657" s="1076"/>
      <c r="E657" s="794"/>
      <c r="F657" s="794"/>
      <c r="G657" s="794"/>
      <c r="H657" s="1076"/>
      <c r="I657" s="1076"/>
      <c r="J657" s="794"/>
      <c r="K657" s="794"/>
      <c r="L657" s="794"/>
      <c r="M657" s="1076"/>
      <c r="N657" s="1076"/>
      <c r="O657" s="794"/>
      <c r="P657" s="794"/>
      <c r="Q657" s="794"/>
      <c r="BB657" s="427"/>
    </row>
    <row r="658" s="241" customFormat="true" ht="25.15" customHeight="true" x14ac:dyDescent="0.2">
      <c r="A658" s="427"/>
      <c r="B658" s="427"/>
      <c r="C658" s="1078"/>
      <c r="D658" s="1076"/>
      <c r="E658" s="794"/>
      <c r="F658" s="794"/>
      <c r="G658" s="794"/>
      <c r="H658" s="1076"/>
      <c r="I658" s="1076"/>
      <c r="J658" s="794"/>
      <c r="K658" s="794"/>
      <c r="L658" s="794"/>
      <c r="M658" s="1076"/>
      <c r="N658" s="1076"/>
      <c r="O658" s="794"/>
      <c r="P658" s="794"/>
      <c r="Q658" s="794"/>
      <c r="BB658" s="427"/>
    </row>
    <row r="659" s="241" customFormat="true" ht="25.15" customHeight="true" x14ac:dyDescent="0.2">
      <c r="A659" s="427"/>
      <c r="B659" s="427"/>
      <c r="C659" s="1078"/>
      <c r="D659" s="1076"/>
      <c r="E659" s="794"/>
      <c r="F659" s="794"/>
      <c r="G659" s="794"/>
      <c r="H659" s="1076"/>
      <c r="I659" s="1076"/>
      <c r="J659" s="794"/>
      <c r="K659" s="794"/>
      <c r="L659" s="794"/>
      <c r="M659" s="1076"/>
      <c r="N659" s="1076"/>
      <c r="O659" s="794"/>
      <c r="P659" s="794"/>
      <c r="Q659" s="794"/>
      <c r="BB659" s="427"/>
    </row>
    <row r="660" s="241" customFormat="true" ht="25.15" customHeight="true" x14ac:dyDescent="0.2">
      <c r="A660" s="427"/>
      <c r="B660" s="427"/>
      <c r="C660" s="1078"/>
      <c r="D660" s="1076"/>
      <c r="E660" s="794"/>
      <c r="F660" s="794"/>
      <c r="G660" s="794"/>
      <c r="H660" s="1076"/>
      <c r="I660" s="1076"/>
      <c r="J660" s="794"/>
      <c r="K660" s="794"/>
      <c r="L660" s="794"/>
      <c r="M660" s="1076"/>
      <c r="N660" s="1076"/>
      <c r="O660" s="794"/>
      <c r="P660" s="794"/>
      <c r="Q660" s="794"/>
      <c r="BB660" s="427"/>
    </row>
    <row r="661" s="241" customFormat="true" ht="25.15" customHeight="true" x14ac:dyDescent="0.2">
      <c r="A661" s="427"/>
      <c r="B661" s="427"/>
      <c r="C661" s="1078"/>
      <c r="D661" s="1076"/>
      <c r="E661" s="794"/>
      <c r="F661" s="794"/>
      <c r="G661" s="794"/>
      <c r="H661" s="1076"/>
      <c r="I661" s="1076"/>
      <c r="J661" s="794"/>
      <c r="K661" s="794"/>
      <c r="L661" s="794"/>
      <c r="M661" s="1076"/>
      <c r="N661" s="1076"/>
      <c r="O661" s="794"/>
      <c r="P661" s="794"/>
      <c r="Q661" s="794"/>
      <c r="BB661" s="427"/>
    </row>
    <row r="662" s="241" customFormat="true" ht="25.15" customHeight="true" x14ac:dyDescent="0.2">
      <c r="A662" s="427"/>
      <c r="B662" s="427"/>
      <c r="C662" s="1078"/>
      <c r="D662" s="1076"/>
      <c r="E662" s="794"/>
      <c r="F662" s="794"/>
      <c r="G662" s="794"/>
      <c r="H662" s="1076"/>
      <c r="I662" s="1076"/>
      <c r="J662" s="794"/>
      <c r="K662" s="794"/>
      <c r="L662" s="794"/>
      <c r="M662" s="1076"/>
      <c r="N662" s="1076"/>
      <c r="O662" s="794"/>
      <c r="P662" s="794"/>
      <c r="Q662" s="794"/>
      <c r="BB662" s="427"/>
    </row>
    <row r="663" s="241" customFormat="true" ht="25.15" customHeight="true" x14ac:dyDescent="0.2">
      <c r="A663" s="427"/>
      <c r="B663" s="427"/>
      <c r="C663" s="1078"/>
      <c r="D663" s="1076"/>
      <c r="E663" s="794"/>
      <c r="F663" s="794"/>
      <c r="G663" s="794"/>
      <c r="H663" s="1076"/>
      <c r="I663" s="1076"/>
      <c r="J663" s="794"/>
      <c r="K663" s="794"/>
      <c r="L663" s="794"/>
      <c r="M663" s="1076"/>
      <c r="N663" s="1076"/>
      <c r="O663" s="794"/>
      <c r="P663" s="794"/>
      <c r="Q663" s="794"/>
      <c r="BB663" s="427"/>
    </row>
    <row r="664" s="241" customFormat="true" ht="25.15" customHeight="true" x14ac:dyDescent="0.2">
      <c r="A664" s="427"/>
      <c r="B664" s="427"/>
      <c r="C664" s="1078"/>
      <c r="D664" s="1076"/>
      <c r="E664" s="794"/>
      <c r="F664" s="794"/>
      <c r="G664" s="794"/>
      <c r="H664" s="1076"/>
      <c r="I664" s="1076"/>
      <c r="J664" s="794"/>
      <c r="K664" s="794"/>
      <c r="L664" s="794"/>
      <c r="M664" s="1076"/>
      <c r="N664" s="1076"/>
      <c r="O664" s="794"/>
      <c r="P664" s="794"/>
      <c r="Q664" s="794"/>
      <c r="BB664" s="427"/>
    </row>
    <row r="665" s="241" customFormat="true" ht="25.15" customHeight="true" x14ac:dyDescent="0.2">
      <c r="A665" s="427"/>
      <c r="B665" s="427"/>
      <c r="C665" s="1078"/>
      <c r="D665" s="1076"/>
      <c r="E665" s="794"/>
      <c r="F665" s="794"/>
      <c r="G665" s="794"/>
      <c r="H665" s="1076"/>
      <c r="I665" s="1076"/>
      <c r="J665" s="794"/>
      <c r="K665" s="794"/>
      <c r="L665" s="794"/>
      <c r="M665" s="1076"/>
      <c r="N665" s="1076"/>
      <c r="O665" s="794"/>
      <c r="P665" s="794"/>
      <c r="Q665" s="794"/>
      <c r="BB665" s="427"/>
    </row>
    <row r="666" s="241" customFormat="true" ht="25.15" customHeight="true" x14ac:dyDescent="0.2">
      <c r="A666" s="427"/>
      <c r="B666" s="427"/>
      <c r="C666" s="1078"/>
      <c r="D666" s="1076"/>
      <c r="E666" s="794"/>
      <c r="F666" s="794"/>
      <c r="G666" s="794"/>
      <c r="H666" s="1076"/>
      <c r="I666" s="1076"/>
      <c r="J666" s="794"/>
      <c r="K666" s="794"/>
      <c r="L666" s="794"/>
      <c r="M666" s="1076"/>
      <c r="N666" s="1076"/>
      <c r="O666" s="794"/>
      <c r="P666" s="794"/>
      <c r="Q666" s="794"/>
      <c r="BB666" s="427"/>
    </row>
    <row r="667" s="241" customFormat="true" ht="25.15" customHeight="true" x14ac:dyDescent="0.2">
      <c r="A667" s="427"/>
      <c r="B667" s="427"/>
      <c r="C667" s="1078"/>
      <c r="D667" s="1076"/>
      <c r="E667" s="794"/>
      <c r="F667" s="794"/>
      <c r="G667" s="794"/>
      <c r="H667" s="1076"/>
      <c r="I667" s="1076"/>
      <c r="J667" s="794"/>
      <c r="K667" s="794"/>
      <c r="L667" s="794"/>
      <c r="M667" s="1076"/>
      <c r="N667" s="1076"/>
      <c r="O667" s="794"/>
      <c r="P667" s="794"/>
      <c r="Q667" s="794"/>
      <c r="BB667" s="427"/>
    </row>
    <row r="668" s="241" customFormat="true" ht="25.15" customHeight="true" x14ac:dyDescent="0.2">
      <c r="A668" s="427"/>
      <c r="B668" s="427"/>
      <c r="C668" s="1078"/>
      <c r="D668" s="1076"/>
      <c r="E668" s="794"/>
      <c r="F668" s="794"/>
      <c r="G668" s="794"/>
      <c r="H668" s="1076"/>
      <c r="I668" s="1076"/>
      <c r="J668" s="794"/>
      <c r="K668" s="794"/>
      <c r="L668" s="794"/>
      <c r="M668" s="1076"/>
      <c r="N668" s="1076"/>
      <c r="O668" s="794"/>
      <c r="P668" s="794"/>
      <c r="Q668" s="794"/>
      <c r="BB668" s="427"/>
    </row>
    <row r="669" s="241" customFormat="true" ht="25.15" customHeight="true" x14ac:dyDescent="0.2">
      <c r="A669" s="427"/>
      <c r="B669" s="427"/>
      <c r="C669" s="1078"/>
      <c r="D669" s="1076"/>
      <c r="E669" s="794"/>
      <c r="F669" s="794"/>
      <c r="G669" s="794"/>
      <c r="H669" s="1076"/>
      <c r="I669" s="1076"/>
      <c r="J669" s="794"/>
      <c r="K669" s="794"/>
      <c r="L669" s="794"/>
      <c r="M669" s="1076"/>
      <c r="N669" s="1076"/>
      <c r="O669" s="794"/>
      <c r="P669" s="794"/>
      <c r="Q669" s="794"/>
      <c r="BB669" s="427"/>
    </row>
    <row r="670" s="241" customFormat="true" ht="25.15" customHeight="true" x14ac:dyDescent="0.2">
      <c r="A670" s="427"/>
      <c r="B670" s="427"/>
      <c r="C670" s="1078"/>
      <c r="D670" s="1076"/>
      <c r="E670" s="794"/>
      <c r="F670" s="794"/>
      <c r="G670" s="794"/>
      <c r="H670" s="1076"/>
      <c r="I670" s="1076"/>
      <c r="J670" s="794"/>
      <c r="K670" s="794"/>
      <c r="L670" s="794"/>
      <c r="M670" s="1076"/>
      <c r="N670" s="1076"/>
      <c r="O670" s="794"/>
      <c r="P670" s="794"/>
      <c r="Q670" s="794"/>
      <c r="BB670" s="427"/>
    </row>
    <row r="671" s="241" customFormat="true" ht="25.15" customHeight="true" x14ac:dyDescent="0.2">
      <c r="A671" s="427"/>
      <c r="B671" s="427"/>
      <c r="C671" s="1078"/>
      <c r="D671" s="1076"/>
      <c r="E671" s="794"/>
      <c r="F671" s="794"/>
      <c r="G671" s="794"/>
      <c r="H671" s="1076"/>
      <c r="I671" s="1076"/>
      <c r="J671" s="794"/>
      <c r="K671" s="794"/>
      <c r="L671" s="794"/>
      <c r="M671" s="1076"/>
      <c r="N671" s="1076"/>
      <c r="O671" s="794"/>
      <c r="P671" s="794"/>
      <c r="Q671" s="794"/>
      <c r="BB671" s="427"/>
    </row>
    <row r="672" s="241" customFormat="true" ht="25.15" customHeight="true" x14ac:dyDescent="0.2">
      <c r="A672" s="427"/>
      <c r="B672" s="427"/>
      <c r="C672" s="1078"/>
      <c r="D672" s="1076"/>
      <c r="E672" s="794"/>
      <c r="F672" s="794"/>
      <c r="G672" s="794"/>
      <c r="H672" s="1076"/>
      <c r="I672" s="1076"/>
      <c r="J672" s="794"/>
      <c r="K672" s="794"/>
      <c r="L672" s="794"/>
      <c r="M672" s="1076"/>
      <c r="N672" s="1076"/>
      <c r="O672" s="794"/>
      <c r="P672" s="794"/>
      <c r="Q672" s="794"/>
      <c r="BB672" s="427"/>
    </row>
    <row r="673" s="241" customFormat="true" ht="25.15" customHeight="true" x14ac:dyDescent="0.2">
      <c r="A673" s="427"/>
      <c r="B673" s="427"/>
      <c r="C673" s="1078"/>
      <c r="D673" s="1076"/>
      <c r="E673" s="794"/>
      <c r="F673" s="794"/>
      <c r="G673" s="794"/>
      <c r="H673" s="1076"/>
      <c r="I673" s="1076"/>
      <c r="J673" s="794"/>
      <c r="K673" s="794"/>
      <c r="L673" s="794"/>
      <c r="M673" s="1076"/>
      <c r="N673" s="1076"/>
      <c r="O673" s="794"/>
      <c r="P673" s="794"/>
      <c r="Q673" s="794"/>
      <c r="BB673" s="427"/>
    </row>
    <row r="674" s="241" customFormat="true" ht="25.15" customHeight="true" x14ac:dyDescent="0.2">
      <c r="A674" s="427"/>
      <c r="B674" s="427"/>
      <c r="C674" s="1078"/>
      <c r="D674" s="1076"/>
      <c r="E674" s="794"/>
      <c r="F674" s="794"/>
      <c r="G674" s="794"/>
      <c r="H674" s="1076"/>
      <c r="I674" s="1076"/>
      <c r="J674" s="794"/>
      <c r="K674" s="794"/>
      <c r="L674" s="794"/>
      <c r="M674" s="1076"/>
      <c r="N674" s="1076"/>
      <c r="O674" s="794"/>
      <c r="P674" s="794"/>
      <c r="Q674" s="794"/>
      <c r="BB674" s="427"/>
    </row>
    <row r="675" s="241" customFormat="true" ht="25.15" customHeight="true" x14ac:dyDescent="0.2">
      <c r="A675" s="427"/>
      <c r="B675" s="427"/>
      <c r="C675" s="1078"/>
      <c r="D675" s="1076"/>
      <c r="E675" s="794"/>
      <c r="F675" s="794"/>
      <c r="G675" s="794"/>
      <c r="H675" s="1076"/>
      <c r="I675" s="1076"/>
      <c r="J675" s="794"/>
      <c r="K675" s="794"/>
      <c r="L675" s="794"/>
      <c r="M675" s="1076"/>
      <c r="N675" s="1076"/>
      <c r="O675" s="794"/>
      <c r="P675" s="794"/>
      <c r="Q675" s="794"/>
      <c r="BB675" s="427"/>
    </row>
    <row r="676" s="241" customFormat="true" ht="25.15" customHeight="true" x14ac:dyDescent="0.2">
      <c r="A676" s="427"/>
      <c r="B676" s="427"/>
      <c r="C676" s="1078"/>
      <c r="D676" s="1076"/>
      <c r="E676" s="794"/>
      <c r="F676" s="794"/>
      <c r="G676" s="794"/>
      <c r="H676" s="1076"/>
      <c r="I676" s="1076"/>
      <c r="J676" s="794"/>
      <c r="K676" s="794"/>
      <c r="L676" s="794"/>
      <c r="M676" s="1076"/>
      <c r="N676" s="1076"/>
      <c r="O676" s="794"/>
      <c r="P676" s="794"/>
      <c r="Q676" s="794"/>
      <c r="BB676" s="427"/>
    </row>
    <row r="677" s="241" customFormat="true" ht="25.15" customHeight="true" x14ac:dyDescent="0.2">
      <c r="A677" s="427"/>
      <c r="B677" s="427"/>
      <c r="C677" s="1078"/>
      <c r="D677" s="1076"/>
      <c r="E677" s="794"/>
      <c r="F677" s="794"/>
      <c r="G677" s="794"/>
      <c r="H677" s="1076"/>
      <c r="I677" s="1076"/>
      <c r="J677" s="794"/>
      <c r="K677" s="794"/>
      <c r="L677" s="794"/>
      <c r="M677" s="1076"/>
      <c r="N677" s="1076"/>
      <c r="O677" s="794"/>
      <c r="P677" s="794"/>
      <c r="Q677" s="794"/>
      <c r="BB677" s="427"/>
    </row>
    <row r="678" s="241" customFormat="true" ht="25.15" customHeight="true" x14ac:dyDescent="0.2">
      <c r="A678" s="427"/>
      <c r="B678" s="427"/>
      <c r="C678" s="1078"/>
      <c r="D678" s="1076"/>
      <c r="E678" s="794"/>
      <c r="F678" s="794"/>
      <c r="G678" s="794"/>
      <c r="H678" s="1076"/>
      <c r="I678" s="1076"/>
      <c r="J678" s="794"/>
      <c r="K678" s="794"/>
      <c r="L678" s="794"/>
      <c r="M678" s="1076"/>
      <c r="N678" s="1076"/>
      <c r="O678" s="794"/>
      <c r="P678" s="794"/>
      <c r="Q678" s="794"/>
      <c r="BB678" s="427"/>
    </row>
    <row r="679" s="241" customFormat="true" ht="25.15" customHeight="true" x14ac:dyDescent="0.2">
      <c r="A679" s="427"/>
      <c r="B679" s="427"/>
      <c r="C679" s="1078"/>
      <c r="D679" s="1076"/>
      <c r="E679" s="794"/>
      <c r="F679" s="794"/>
      <c r="G679" s="794"/>
      <c r="H679" s="1076"/>
      <c r="I679" s="1076"/>
      <c r="J679" s="794"/>
      <c r="K679" s="794"/>
      <c r="L679" s="794"/>
      <c r="M679" s="1076"/>
      <c r="N679" s="1076"/>
      <c r="O679" s="794"/>
      <c r="P679" s="794"/>
      <c r="Q679" s="794"/>
      <c r="BB679" s="427"/>
    </row>
    <row r="680" s="241" customFormat="true" ht="25.15" customHeight="true" x14ac:dyDescent="0.2">
      <c r="A680" s="427"/>
      <c r="B680" s="427"/>
      <c r="C680" s="1078"/>
      <c r="D680" s="1076"/>
      <c r="E680" s="794"/>
      <c r="F680" s="794"/>
      <c r="G680" s="794"/>
      <c r="H680" s="1076"/>
      <c r="I680" s="1076"/>
      <c r="J680" s="794"/>
      <c r="K680" s="794"/>
      <c r="L680" s="794"/>
      <c r="M680" s="1076"/>
      <c r="N680" s="1076"/>
      <c r="O680" s="794"/>
      <c r="P680" s="794"/>
      <c r="Q680" s="794"/>
      <c r="BB680" s="427"/>
    </row>
    <row r="681" s="241" customFormat="true" ht="25.15" customHeight="true" x14ac:dyDescent="0.2">
      <c r="A681" s="427"/>
      <c r="B681" s="427"/>
      <c r="C681" s="1078"/>
      <c r="D681" s="1076"/>
      <c r="E681" s="794"/>
      <c r="F681" s="794"/>
      <c r="G681" s="794"/>
      <c r="H681" s="1076"/>
      <c r="I681" s="1076"/>
      <c r="J681" s="794"/>
      <c r="K681" s="794"/>
      <c r="L681" s="794"/>
      <c r="M681" s="1076"/>
      <c r="N681" s="1076"/>
      <c r="O681" s="794"/>
      <c r="P681" s="794"/>
      <c r="Q681" s="794"/>
      <c r="BB681" s="427"/>
    </row>
    <row r="682" s="241" customFormat="true" ht="25.15" customHeight="true" x14ac:dyDescent="0.2">
      <c r="A682" s="427"/>
      <c r="B682" s="427"/>
      <c r="C682" s="1078"/>
      <c r="D682" s="1076"/>
      <c r="E682" s="794"/>
      <c r="F682" s="794"/>
      <c r="G682" s="794"/>
      <c r="H682" s="1076"/>
      <c r="I682" s="1076"/>
      <c r="J682" s="794"/>
      <c r="K682" s="794"/>
      <c r="L682" s="794"/>
      <c r="M682" s="1076"/>
      <c r="N682" s="1076"/>
      <c r="O682" s="794"/>
      <c r="P682" s="794"/>
      <c r="Q682" s="794"/>
      <c r="BB682" s="427"/>
    </row>
    <row r="683" s="241" customFormat="true" ht="25.15" customHeight="true" x14ac:dyDescent="0.2">
      <c r="A683" s="427"/>
      <c r="B683" s="427"/>
      <c r="C683" s="1078"/>
      <c r="D683" s="1076"/>
      <c r="E683" s="794"/>
      <c r="F683" s="794"/>
      <c r="G683" s="794"/>
      <c r="H683" s="1076"/>
      <c r="I683" s="1076"/>
      <c r="J683" s="794"/>
      <c r="K683" s="794"/>
      <c r="L683" s="794"/>
      <c r="M683" s="1076"/>
      <c r="N683" s="1076"/>
      <c r="O683" s="794"/>
      <c r="P683" s="794"/>
      <c r="Q683" s="794"/>
      <c r="BB683" s="427"/>
    </row>
    <row r="684" s="241" customFormat="true" ht="25.15" customHeight="true" x14ac:dyDescent="0.2">
      <c r="A684" s="427"/>
      <c r="B684" s="427"/>
      <c r="C684" s="1078"/>
      <c r="D684" s="1076"/>
      <c r="E684" s="794"/>
      <c r="F684" s="794"/>
      <c r="G684" s="794"/>
      <c r="H684" s="1076"/>
      <c r="I684" s="1076"/>
      <c r="J684" s="794"/>
      <c r="K684" s="794"/>
      <c r="L684" s="794"/>
      <c r="M684" s="1076"/>
      <c r="N684" s="1076"/>
      <c r="O684" s="794"/>
      <c r="P684" s="794"/>
      <c r="Q684" s="794"/>
      <c r="BB684" s="427"/>
    </row>
    <row r="685" s="241" customFormat="true" ht="25.15" customHeight="true" x14ac:dyDescent="0.2">
      <c r="A685" s="427"/>
      <c r="B685" s="427"/>
      <c r="C685" s="1078"/>
      <c r="D685" s="1076"/>
      <c r="E685" s="794"/>
      <c r="F685" s="794"/>
      <c r="G685" s="794"/>
      <c r="H685" s="1076"/>
      <c r="I685" s="1076"/>
      <c r="J685" s="794"/>
      <c r="K685" s="794"/>
      <c r="L685" s="794"/>
      <c r="M685" s="1076"/>
      <c r="N685" s="1076"/>
      <c r="O685" s="794"/>
      <c r="P685" s="794"/>
      <c r="Q685" s="794"/>
      <c r="BB685" s="427"/>
    </row>
    <row r="686" s="241" customFormat="true" ht="25.15" customHeight="true" x14ac:dyDescent="0.2">
      <c r="A686" s="427"/>
      <c r="B686" s="427"/>
      <c r="C686" s="1078"/>
      <c r="D686" s="1076"/>
      <c r="E686" s="794"/>
      <c r="F686" s="794"/>
      <c r="G686" s="794"/>
      <c r="H686" s="1076"/>
      <c r="I686" s="1076"/>
      <c r="J686" s="794"/>
      <c r="K686" s="794"/>
      <c r="L686" s="794"/>
      <c r="M686" s="1076"/>
      <c r="N686" s="1076"/>
      <c r="O686" s="794"/>
      <c r="P686" s="794"/>
      <c r="Q686" s="794"/>
      <c r="BB686" s="427"/>
    </row>
    <row r="687" s="241" customFormat="true" ht="25.15" customHeight="true" x14ac:dyDescent="0.2">
      <c r="A687" s="427"/>
      <c r="B687" s="427"/>
      <c r="C687" s="1078"/>
      <c r="D687" s="1076"/>
      <c r="E687" s="794"/>
      <c r="F687" s="794"/>
      <c r="G687" s="794"/>
      <c r="H687" s="1076"/>
      <c r="I687" s="1076"/>
      <c r="J687" s="794"/>
      <c r="K687" s="794"/>
      <c r="L687" s="794"/>
      <c r="M687" s="1076"/>
      <c r="N687" s="1076"/>
      <c r="O687" s="794"/>
      <c r="P687" s="794"/>
      <c r="Q687" s="794"/>
      <c r="BB687" s="427"/>
    </row>
    <row r="688" s="241" customFormat="true" ht="25.15" customHeight="true" x14ac:dyDescent="0.2">
      <c r="A688" s="427"/>
      <c r="B688" s="427"/>
      <c r="C688" s="1078"/>
      <c r="D688" s="1076"/>
      <c r="E688" s="794"/>
      <c r="F688" s="794"/>
      <c r="G688" s="794"/>
      <c r="H688" s="1076"/>
      <c r="I688" s="1076"/>
      <c r="J688" s="794"/>
      <c r="K688" s="794"/>
      <c r="L688" s="794"/>
      <c r="M688" s="1076"/>
      <c r="N688" s="1076"/>
      <c r="O688" s="794"/>
      <c r="P688" s="794"/>
      <c r="Q688" s="794"/>
      <c r="BB688" s="427"/>
    </row>
    <row r="689" s="241" customFormat="true" ht="25.15" customHeight="true" x14ac:dyDescent="0.2">
      <c r="A689" s="427"/>
      <c r="B689" s="427"/>
      <c r="C689" s="1078"/>
      <c r="D689" s="1076"/>
      <c r="E689" s="794"/>
      <c r="F689" s="794"/>
      <c r="G689" s="794"/>
      <c r="H689" s="1076"/>
      <c r="I689" s="1076"/>
      <c r="J689" s="794"/>
      <c r="K689" s="794"/>
      <c r="L689" s="794"/>
      <c r="M689" s="1076"/>
      <c r="N689" s="1076"/>
      <c r="O689" s="794"/>
      <c r="P689" s="794"/>
      <c r="Q689" s="794"/>
      <c r="BB689" s="427"/>
    </row>
    <row r="690" s="241" customFormat="true" ht="25.15" customHeight="true" x14ac:dyDescent="0.2">
      <c r="A690" s="427"/>
      <c r="B690" s="427"/>
      <c r="C690" s="1078"/>
      <c r="D690" s="1076"/>
      <c r="E690" s="794"/>
      <c r="F690" s="794"/>
      <c r="G690" s="794"/>
      <c r="H690" s="1076"/>
      <c r="I690" s="1076"/>
      <c r="J690" s="794"/>
      <c r="K690" s="794"/>
      <c r="L690" s="794"/>
      <c r="M690" s="1076"/>
      <c r="N690" s="1076"/>
      <c r="O690" s="794"/>
      <c r="P690" s="794"/>
      <c r="Q690" s="794"/>
      <c r="BB690" s="427"/>
    </row>
    <row r="691" s="241" customFormat="true" ht="25.15" customHeight="true" x14ac:dyDescent="0.2">
      <c r="A691" s="427"/>
      <c r="B691" s="427"/>
      <c r="C691" s="1078"/>
      <c r="D691" s="1076"/>
      <c r="E691" s="794"/>
      <c r="F691" s="794"/>
      <c r="G691" s="794"/>
      <c r="H691" s="1076"/>
      <c r="I691" s="1076"/>
      <c r="J691" s="794"/>
      <c r="K691" s="794"/>
      <c r="L691" s="794"/>
      <c r="M691" s="1076"/>
      <c r="N691" s="1076"/>
      <c r="O691" s="794"/>
      <c r="P691" s="794"/>
      <c r="Q691" s="794"/>
      <c r="BB691" s="427"/>
    </row>
    <row r="692" s="241" customFormat="true" ht="25.15" customHeight="true" x14ac:dyDescent="0.2">
      <c r="A692" s="427"/>
      <c r="B692" s="427"/>
      <c r="C692" s="1078"/>
      <c r="D692" s="1076"/>
      <c r="E692" s="794"/>
      <c r="F692" s="794"/>
      <c r="G692" s="794"/>
      <c r="H692" s="1076"/>
      <c r="I692" s="1076"/>
      <c r="J692" s="794"/>
      <c r="K692" s="794"/>
      <c r="L692" s="794"/>
      <c r="M692" s="1076"/>
      <c r="N692" s="1076"/>
      <c r="O692" s="794"/>
      <c r="P692" s="794"/>
      <c r="Q692" s="794"/>
      <c r="BB692" s="427"/>
    </row>
    <row r="693" s="241" customFormat="true" ht="25.15" customHeight="true" x14ac:dyDescent="0.2">
      <c r="A693" s="427"/>
      <c r="B693" s="427"/>
      <c r="C693" s="1078"/>
      <c r="D693" s="1076"/>
      <c r="E693" s="794"/>
      <c r="F693" s="794"/>
      <c r="G693" s="794"/>
      <c r="H693" s="1076"/>
      <c r="I693" s="1076"/>
      <c r="J693" s="794"/>
      <c r="K693" s="794"/>
      <c r="L693" s="794"/>
      <c r="M693" s="1076"/>
      <c r="N693" s="1076"/>
      <c r="O693" s="794"/>
      <c r="P693" s="794"/>
      <c r="Q693" s="794"/>
      <c r="BB693" s="427"/>
    </row>
    <row r="694" s="241" customFormat="true" ht="25.15" customHeight="true" x14ac:dyDescent="0.2">
      <c r="A694" s="427"/>
      <c r="B694" s="427"/>
      <c r="C694" s="1078"/>
      <c r="D694" s="1076"/>
      <c r="E694" s="794"/>
      <c r="F694" s="794"/>
      <c r="G694" s="794"/>
      <c r="H694" s="1076"/>
      <c r="I694" s="1076"/>
      <c r="J694" s="794"/>
      <c r="K694" s="794"/>
      <c r="L694" s="794"/>
      <c r="M694" s="1076"/>
      <c r="N694" s="1076"/>
      <c r="O694" s="794"/>
      <c r="P694" s="794"/>
      <c r="Q694" s="794"/>
      <c r="BB694" s="427"/>
    </row>
    <row r="695" s="241" customFormat="true" ht="25.15" customHeight="true" x14ac:dyDescent="0.2">
      <c r="A695" s="427"/>
      <c r="B695" s="427"/>
      <c r="C695" s="1078"/>
      <c r="D695" s="1076"/>
      <c r="E695" s="794"/>
      <c r="F695" s="794"/>
      <c r="G695" s="794"/>
      <c r="H695" s="1076"/>
      <c r="I695" s="1076"/>
      <c r="J695" s="794"/>
      <c r="K695" s="794"/>
      <c r="L695" s="794"/>
      <c r="M695" s="1076"/>
      <c r="N695" s="1076"/>
      <c r="O695" s="794"/>
      <c r="P695" s="794"/>
      <c r="Q695" s="794"/>
      <c r="BB695" s="427"/>
    </row>
    <row r="696" s="241" customFormat="true" ht="25.15" customHeight="true" x14ac:dyDescent="0.2">
      <c r="A696" s="427"/>
      <c r="B696" s="427"/>
      <c r="C696" s="1078"/>
      <c r="D696" s="1076"/>
      <c r="E696" s="794"/>
      <c r="F696" s="794"/>
      <c r="G696" s="794"/>
      <c r="H696" s="1076"/>
      <c r="I696" s="1076"/>
      <c r="J696" s="794"/>
      <c r="K696" s="794"/>
      <c r="L696" s="794"/>
      <c r="M696" s="1076"/>
      <c r="N696" s="1076"/>
      <c r="O696" s="794"/>
      <c r="P696" s="794"/>
      <c r="Q696" s="794"/>
      <c r="BB696" s="427"/>
    </row>
    <row r="697" s="241" customFormat="true" ht="25.15" customHeight="true" x14ac:dyDescent="0.2">
      <c r="A697" s="427"/>
      <c r="B697" s="427"/>
      <c r="C697" s="1078"/>
      <c r="D697" s="1076"/>
      <c r="E697" s="794"/>
      <c r="F697" s="794"/>
      <c r="G697" s="794"/>
      <c r="H697" s="1076"/>
      <c r="I697" s="1076"/>
      <c r="J697" s="794"/>
      <c r="K697" s="794"/>
      <c r="L697" s="794"/>
      <c r="M697" s="1076"/>
      <c r="N697" s="1076"/>
      <c r="O697" s="794"/>
      <c r="P697" s="794"/>
      <c r="Q697" s="794"/>
      <c r="BB697" s="427"/>
    </row>
    <row r="698" s="241" customFormat="true" ht="25.15" customHeight="true" x14ac:dyDescent="0.2">
      <c r="A698" s="427"/>
      <c r="B698" s="427"/>
      <c r="C698" s="1078"/>
      <c r="D698" s="1076"/>
      <c r="E698" s="794"/>
      <c r="F698" s="794"/>
      <c r="G698" s="794"/>
      <c r="H698" s="1076"/>
      <c r="I698" s="1076"/>
      <c r="J698" s="794"/>
      <c r="K698" s="794"/>
      <c r="L698" s="794"/>
      <c r="M698" s="1076"/>
      <c r="N698" s="1076"/>
      <c r="O698" s="794"/>
      <c r="P698" s="794"/>
      <c r="Q698" s="794"/>
      <c r="BB698" s="427"/>
    </row>
    <row r="699" s="241" customFormat="true" ht="25.15" customHeight="true" x14ac:dyDescent="0.2">
      <c r="A699" s="427"/>
      <c r="B699" s="427"/>
      <c r="C699" s="1078"/>
      <c r="D699" s="1076"/>
      <c r="E699" s="794"/>
      <c r="F699" s="794"/>
      <c r="G699" s="794"/>
      <c r="H699" s="1076"/>
      <c r="I699" s="1076"/>
      <c r="J699" s="794"/>
      <c r="K699" s="794"/>
      <c r="L699" s="794"/>
      <c r="M699" s="1076"/>
      <c r="N699" s="1076"/>
      <c r="O699" s="794"/>
      <c r="P699" s="794"/>
      <c r="Q699" s="794"/>
      <c r="BB699" s="427"/>
    </row>
    <row r="700" s="241" customFormat="true" ht="25.15" customHeight="true" x14ac:dyDescent="0.2">
      <c r="A700" s="427"/>
      <c r="B700" s="427"/>
      <c r="C700" s="1078"/>
      <c r="D700" s="1076"/>
      <c r="E700" s="794"/>
      <c r="F700" s="794"/>
      <c r="G700" s="794"/>
      <c r="H700" s="1076"/>
      <c r="I700" s="1076"/>
      <c r="J700" s="794"/>
      <c r="K700" s="794"/>
      <c r="L700" s="794"/>
      <c r="M700" s="1076"/>
      <c r="N700" s="1076"/>
      <c r="O700" s="794"/>
      <c r="P700" s="794"/>
      <c r="Q700" s="794"/>
      <c r="BB700" s="427"/>
    </row>
    <row r="701" s="241" customFormat="true" ht="25.15" customHeight="true" x14ac:dyDescent="0.2">
      <c r="A701" s="427"/>
      <c r="B701" s="427"/>
      <c r="C701" s="1078"/>
      <c r="D701" s="1076"/>
      <c r="E701" s="794"/>
      <c r="F701" s="794"/>
      <c r="G701" s="794"/>
      <c r="H701" s="1076"/>
      <c r="I701" s="1076"/>
      <c r="J701" s="794"/>
      <c r="K701" s="794"/>
      <c r="L701" s="794"/>
      <c r="M701" s="1076"/>
      <c r="N701" s="1076"/>
      <c r="O701" s="794"/>
      <c r="P701" s="794"/>
      <c r="Q701" s="794"/>
      <c r="BB701" s="427"/>
    </row>
    <row r="702" s="241" customFormat="true" ht="25.15" customHeight="true" x14ac:dyDescent="0.2">
      <c r="A702" s="427"/>
      <c r="B702" s="427"/>
      <c r="C702" s="1078"/>
      <c r="D702" s="1076"/>
      <c r="E702" s="794"/>
      <c r="F702" s="794"/>
      <c r="G702" s="794"/>
      <c r="H702" s="1076"/>
      <c r="I702" s="1076"/>
      <c r="J702" s="794"/>
      <c r="K702" s="794"/>
      <c r="L702" s="794"/>
      <c r="M702" s="1076"/>
      <c r="N702" s="1076"/>
      <c r="O702" s="794"/>
      <c r="P702" s="794"/>
      <c r="Q702" s="794"/>
      <c r="BB702" s="427"/>
    </row>
    <row r="703" s="241" customFormat="true" ht="25.15" customHeight="true" x14ac:dyDescent="0.2">
      <c r="A703" s="427"/>
      <c r="B703" s="427"/>
      <c r="C703" s="1077"/>
      <c r="D703" s="1076"/>
      <c r="E703" s="794"/>
      <c r="F703" s="794"/>
      <c r="G703" s="794"/>
      <c r="H703" s="1076"/>
      <c r="I703" s="1076"/>
      <c r="J703" s="794"/>
      <c r="K703" s="794"/>
      <c r="L703" s="794"/>
      <c r="M703" s="1076"/>
      <c r="N703" s="1076"/>
      <c r="O703" s="794"/>
      <c r="P703" s="794"/>
      <c r="Q703" s="794"/>
      <c r="BB703" s="427"/>
    </row>
    <row r="704" s="241" customFormat="true" ht="25.15" customHeight="true" x14ac:dyDescent="0.2">
      <c r="A704" s="427"/>
      <c r="B704" s="427"/>
      <c r="C704" s="1077"/>
      <c r="D704" s="1076"/>
      <c r="E704" s="794"/>
      <c r="F704" s="794"/>
      <c r="G704" s="794"/>
      <c r="H704" s="1076"/>
      <c r="I704" s="1076"/>
      <c r="J704" s="794"/>
      <c r="K704" s="794"/>
      <c r="L704" s="794"/>
      <c r="M704" s="1076"/>
      <c r="N704" s="1076"/>
      <c r="O704" s="794"/>
      <c r="P704" s="794"/>
      <c r="Q704" s="794"/>
      <c r="BB704" s="427"/>
    </row>
    <row r="705" s="241" customFormat="true" ht="25.15" customHeight="true" x14ac:dyDescent="0.2">
      <c r="A705" s="427"/>
      <c r="B705" s="427"/>
      <c r="C705" s="1077"/>
      <c r="D705" s="1076"/>
      <c r="E705" s="794"/>
      <c r="F705" s="794"/>
      <c r="G705" s="794"/>
      <c r="H705" s="1076"/>
      <c r="I705" s="1076"/>
      <c r="J705" s="794"/>
      <c r="K705" s="794"/>
      <c r="L705" s="794"/>
      <c r="M705" s="1076"/>
      <c r="N705" s="1076"/>
      <c r="O705" s="794"/>
      <c r="P705" s="794"/>
      <c r="Q705" s="794"/>
      <c r="BB705" s="427"/>
    </row>
    <row r="706" s="241" customFormat="true" ht="25.15" customHeight="true" x14ac:dyDescent="0.2">
      <c r="A706" s="427"/>
      <c r="B706" s="427"/>
      <c r="C706" s="1077"/>
      <c r="D706" s="1076"/>
      <c r="E706" s="794"/>
      <c r="F706" s="794"/>
      <c r="G706" s="794"/>
      <c r="H706" s="1076"/>
      <c r="I706" s="1076"/>
      <c r="J706" s="794"/>
      <c r="K706" s="794"/>
      <c r="L706" s="794"/>
      <c r="M706" s="1076"/>
      <c r="N706" s="1076"/>
      <c r="O706" s="794"/>
      <c r="P706" s="794"/>
      <c r="Q706" s="794"/>
      <c r="BB706" s="427"/>
    </row>
    <row r="707" s="241" customFormat="true" ht="25.15" customHeight="true" x14ac:dyDescent="0.2">
      <c r="A707" s="427"/>
      <c r="B707" s="427"/>
      <c r="C707" s="1077"/>
      <c r="D707" s="1076"/>
      <c r="E707" s="794"/>
      <c r="F707" s="794"/>
      <c r="G707" s="794"/>
      <c r="H707" s="1076"/>
      <c r="I707" s="1076"/>
      <c r="J707" s="794"/>
      <c r="K707" s="794"/>
      <c r="L707" s="794"/>
      <c r="M707" s="1076"/>
      <c r="N707" s="1076"/>
      <c r="O707" s="794"/>
      <c r="P707" s="794"/>
      <c r="Q707" s="794"/>
      <c r="BB707" s="427"/>
    </row>
    <row r="708" s="241" customFormat="true" ht="25.15" customHeight="true" x14ac:dyDescent="0.2">
      <c r="A708" s="427"/>
      <c r="B708" s="427"/>
      <c r="C708" s="1077"/>
      <c r="D708" s="1076"/>
      <c r="E708" s="794"/>
      <c r="F708" s="794"/>
      <c r="G708" s="794"/>
      <c r="H708" s="1076"/>
      <c r="I708" s="1076"/>
      <c r="J708" s="794"/>
      <c r="K708" s="794"/>
      <c r="L708" s="794"/>
      <c r="M708" s="1076"/>
      <c r="N708" s="1076"/>
      <c r="O708" s="794"/>
      <c r="P708" s="794"/>
      <c r="Q708" s="794"/>
      <c r="BB708" s="427"/>
    </row>
    <row r="709" s="241" customFormat="true" ht="25.15" customHeight="true" x14ac:dyDescent="0.2">
      <c r="A709" s="427"/>
      <c r="B709" s="427"/>
      <c r="C709" s="1077"/>
      <c r="D709" s="1076"/>
      <c r="E709" s="794"/>
      <c r="F709" s="794"/>
      <c r="G709" s="794"/>
      <c r="H709" s="1076"/>
      <c r="I709" s="1076"/>
      <c r="J709" s="794"/>
      <c r="K709" s="794"/>
      <c r="L709" s="794"/>
      <c r="M709" s="1076"/>
      <c r="N709" s="1076"/>
      <c r="O709" s="794"/>
      <c r="P709" s="794"/>
      <c r="Q709" s="794"/>
      <c r="BB709" s="427"/>
    </row>
    <row r="710" s="241" customFormat="true" ht="25.15" customHeight="true" x14ac:dyDescent="0.2">
      <c r="A710" s="427"/>
      <c r="B710" s="427"/>
      <c r="C710" s="1077"/>
      <c r="D710" s="1076"/>
      <c r="E710" s="794"/>
      <c r="F710" s="794"/>
      <c r="G710" s="794"/>
      <c r="H710" s="1076"/>
      <c r="I710" s="1076"/>
      <c r="J710" s="794"/>
      <c r="K710" s="794"/>
      <c r="L710" s="794"/>
      <c r="M710" s="1076"/>
      <c r="N710" s="1076"/>
      <c r="O710" s="794"/>
      <c r="P710" s="794"/>
      <c r="Q710" s="794"/>
      <c r="BB710" s="427"/>
    </row>
    <row r="711" s="241" customFormat="true" ht="25.15" customHeight="true" x14ac:dyDescent="0.2">
      <c r="A711" s="427"/>
      <c r="B711" s="427"/>
      <c r="C711" s="1077"/>
      <c r="D711" s="1076"/>
      <c r="E711" s="794"/>
      <c r="F711" s="794"/>
      <c r="G711" s="794"/>
      <c r="H711" s="1076"/>
      <c r="I711" s="1076"/>
      <c r="J711" s="794"/>
      <c r="K711" s="794"/>
      <c r="L711" s="794"/>
      <c r="M711" s="1076"/>
      <c r="N711" s="1076"/>
      <c r="O711" s="794"/>
      <c r="P711" s="794"/>
      <c r="Q711" s="794"/>
      <c r="BB711" s="427"/>
    </row>
    <row r="712" s="241" customFormat="true" ht="25.15" customHeight="true" x14ac:dyDescent="0.2">
      <c r="A712" s="427"/>
      <c r="B712" s="427"/>
      <c r="C712" s="1077"/>
      <c r="D712" s="1076"/>
      <c r="E712" s="794"/>
      <c r="F712" s="794"/>
      <c r="G712" s="794"/>
      <c r="H712" s="1076"/>
      <c r="I712" s="1076"/>
      <c r="J712" s="794"/>
      <c r="K712" s="794"/>
      <c r="L712" s="794"/>
      <c r="M712" s="1076"/>
      <c r="N712" s="1076"/>
      <c r="O712" s="794"/>
      <c r="P712" s="794"/>
      <c r="Q712" s="794"/>
      <c r="BB712" s="427"/>
    </row>
    <row r="713" s="241" customFormat="true" ht="25.15" customHeight="true" x14ac:dyDescent="0.2">
      <c r="A713" s="427"/>
      <c r="B713" s="427"/>
      <c r="C713" s="1077"/>
      <c r="D713" s="1076"/>
      <c r="E713" s="794"/>
      <c r="F713" s="794"/>
      <c r="G713" s="794"/>
      <c r="H713" s="1076"/>
      <c r="I713" s="1076"/>
      <c r="J713" s="794"/>
      <c r="K713" s="794"/>
      <c r="L713" s="794"/>
      <c r="M713" s="1076"/>
      <c r="N713" s="1076"/>
      <c r="O713" s="794"/>
      <c r="P713" s="794"/>
      <c r="Q713" s="794"/>
      <c r="BB713" s="427"/>
    </row>
    <row r="714" s="241" customFormat="true" ht="25.15" customHeight="true" x14ac:dyDescent="0.2">
      <c r="A714" s="427"/>
      <c r="B714" s="427"/>
      <c r="C714" s="1077"/>
      <c r="D714" s="1076"/>
      <c r="E714" s="794"/>
      <c r="F714" s="794"/>
      <c r="G714" s="794"/>
      <c r="H714" s="1076"/>
      <c r="I714" s="1076"/>
      <c r="J714" s="794"/>
      <c r="K714" s="794"/>
      <c r="L714" s="794"/>
      <c r="M714" s="1076"/>
      <c r="N714" s="1076"/>
      <c r="O714" s="794"/>
      <c r="P714" s="794"/>
      <c r="Q714" s="794"/>
      <c r="BB714" s="427"/>
    </row>
    <row r="715" s="241" customFormat="true" ht="25.15" customHeight="true" x14ac:dyDescent="0.2">
      <c r="A715" s="427"/>
      <c r="B715" s="427"/>
      <c r="C715" s="1077"/>
      <c r="D715" s="1076"/>
      <c r="E715" s="794"/>
      <c r="F715" s="794"/>
      <c r="G715" s="794"/>
      <c r="H715" s="1076"/>
      <c r="I715" s="1076"/>
      <c r="J715" s="794"/>
      <c r="K715" s="794"/>
      <c r="L715" s="794"/>
      <c r="M715" s="1076"/>
      <c r="N715" s="1076"/>
      <c r="O715" s="794"/>
      <c r="P715" s="794"/>
      <c r="Q715" s="794"/>
      <c r="BB715" s="427"/>
    </row>
    <row r="716" s="241" customFormat="true" ht="25.15" customHeight="true" x14ac:dyDescent="0.2">
      <c r="A716" s="427"/>
      <c r="B716" s="427"/>
      <c r="C716" s="1077"/>
      <c r="D716" s="1076"/>
      <c r="E716" s="794"/>
      <c r="F716" s="794"/>
      <c r="G716" s="794"/>
      <c r="H716" s="1076"/>
      <c r="I716" s="1076"/>
      <c r="J716" s="794"/>
      <c r="K716" s="794"/>
      <c r="L716" s="794"/>
      <c r="M716" s="1076"/>
      <c r="N716" s="1076"/>
      <c r="O716" s="794"/>
      <c r="P716" s="794"/>
      <c r="Q716" s="794"/>
      <c r="BB716" s="427"/>
    </row>
    <row r="717" s="241" customFormat="true" ht="25.15" customHeight="true" x14ac:dyDescent="0.2">
      <c r="A717" s="427"/>
      <c r="B717" s="427"/>
      <c r="C717" s="1077"/>
      <c r="D717" s="1076"/>
      <c r="E717" s="794"/>
      <c r="F717" s="794"/>
      <c r="G717" s="794"/>
      <c r="H717" s="1076"/>
      <c r="I717" s="1076"/>
      <c r="J717" s="794"/>
      <c r="K717" s="794"/>
      <c r="L717" s="794"/>
      <c r="M717" s="1076"/>
      <c r="N717" s="1076"/>
      <c r="O717" s="794"/>
      <c r="P717" s="794"/>
      <c r="Q717" s="794"/>
      <c r="BB717" s="427"/>
    </row>
    <row r="718" s="241" customFormat="true" ht="25.15" customHeight="true" x14ac:dyDescent="0.2">
      <c r="A718" s="427"/>
      <c r="B718" s="427"/>
      <c r="C718" s="1077"/>
      <c r="D718" s="1076"/>
      <c r="E718" s="794"/>
      <c r="F718" s="794"/>
      <c r="G718" s="794"/>
      <c r="H718" s="1076"/>
      <c r="I718" s="1076"/>
      <c r="J718" s="794"/>
      <c r="K718" s="794"/>
      <c r="L718" s="794"/>
      <c r="M718" s="1076"/>
      <c r="N718" s="1076"/>
      <c r="O718" s="794"/>
      <c r="P718" s="794"/>
      <c r="Q718" s="794"/>
      <c r="BB718" s="427"/>
    </row>
    <row r="719" s="241" customFormat="true" ht="25.15" customHeight="true" x14ac:dyDescent="0.2">
      <c r="A719" s="427"/>
      <c r="B719" s="427"/>
      <c r="C719" s="1077"/>
      <c r="D719" s="1076"/>
      <c r="E719" s="794"/>
      <c r="F719" s="794"/>
      <c r="G719" s="794"/>
      <c r="H719" s="1076"/>
      <c r="I719" s="1076"/>
      <c r="J719" s="794"/>
      <c r="K719" s="794"/>
      <c r="L719" s="794"/>
      <c r="M719" s="1076"/>
      <c r="N719" s="1076"/>
      <c r="O719" s="794"/>
      <c r="P719" s="794"/>
      <c r="Q719" s="794"/>
      <c r="BB719" s="427"/>
    </row>
    <row r="720" s="241" customFormat="true" ht="25.15" customHeight="true" x14ac:dyDescent="0.2">
      <c r="A720" s="427"/>
      <c r="B720" s="427"/>
      <c r="C720" s="1077"/>
      <c r="D720" s="1076"/>
      <c r="E720" s="794"/>
      <c r="F720" s="794"/>
      <c r="G720" s="794"/>
      <c r="H720" s="1076"/>
      <c r="I720" s="1076"/>
      <c r="J720" s="794"/>
      <c r="K720" s="794"/>
      <c r="L720" s="794"/>
      <c r="M720" s="1076"/>
      <c r="N720" s="1076"/>
      <c r="O720" s="794"/>
      <c r="P720" s="794"/>
      <c r="Q720" s="794"/>
      <c r="BB720" s="427"/>
    </row>
    <row r="721" s="241" customFormat="true" ht="25.15" customHeight="true" x14ac:dyDescent="0.2">
      <c r="A721" s="427"/>
      <c r="B721" s="427"/>
      <c r="C721" s="1077"/>
      <c r="D721" s="1076"/>
      <c r="E721" s="794"/>
      <c r="F721" s="794"/>
      <c r="G721" s="794"/>
      <c r="H721" s="1076"/>
      <c r="I721" s="1076"/>
      <c r="J721" s="794"/>
      <c r="K721" s="794"/>
      <c r="L721" s="794"/>
      <c r="M721" s="1076"/>
      <c r="N721" s="1076"/>
      <c r="O721" s="794"/>
      <c r="P721" s="794"/>
      <c r="Q721" s="794"/>
      <c r="BB721" s="427"/>
    </row>
    <row r="722" s="241" customFormat="true" ht="25.15" customHeight="true" x14ac:dyDescent="0.2">
      <c r="A722" s="427"/>
      <c r="B722" s="427"/>
      <c r="C722" s="1077"/>
      <c r="D722" s="1076"/>
      <c r="E722" s="794"/>
      <c r="F722" s="794"/>
      <c r="G722" s="794"/>
      <c r="H722" s="1076"/>
      <c r="I722" s="1076"/>
      <c r="J722" s="794"/>
      <c r="K722" s="794"/>
      <c r="L722" s="794"/>
      <c r="M722" s="1076"/>
      <c r="N722" s="1076"/>
      <c r="O722" s="794"/>
      <c r="P722" s="794"/>
      <c r="Q722" s="794"/>
      <c r="BB722" s="427"/>
    </row>
    <row r="723" s="241" customFormat="true" ht="25.15" customHeight="true" x14ac:dyDescent="0.2">
      <c r="A723" s="427"/>
      <c r="B723" s="427"/>
      <c r="C723" s="1077"/>
      <c r="D723" s="1076"/>
      <c r="E723" s="794"/>
      <c r="F723" s="794"/>
      <c r="G723" s="794"/>
      <c r="H723" s="1076"/>
      <c r="I723" s="1076"/>
      <c r="J723" s="794"/>
      <c r="K723" s="794"/>
      <c r="L723" s="794"/>
      <c r="M723" s="1076"/>
      <c r="N723" s="1076"/>
      <c r="O723" s="794"/>
      <c r="P723" s="794"/>
      <c r="Q723" s="794"/>
      <c r="BB723" s="427"/>
    </row>
    <row r="724" s="241" customFormat="true" ht="25.15" customHeight="true" x14ac:dyDescent="0.2">
      <c r="A724" s="427"/>
      <c r="B724" s="427"/>
      <c r="C724" s="1077"/>
      <c r="D724" s="1076"/>
      <c r="E724" s="794"/>
      <c r="F724" s="794"/>
      <c r="G724" s="794"/>
      <c r="H724" s="1076"/>
      <c r="I724" s="1076"/>
      <c r="J724" s="794"/>
      <c r="K724" s="794"/>
      <c r="L724" s="794"/>
      <c r="M724" s="1076"/>
      <c r="N724" s="1076"/>
      <c r="O724" s="794"/>
      <c r="P724" s="794"/>
      <c r="Q724" s="794"/>
      <c r="BB724" s="427"/>
    </row>
    <row r="725" s="241" customFormat="true" ht="25.15" customHeight="true" x14ac:dyDescent="0.2">
      <c r="A725" s="427"/>
      <c r="B725" s="427"/>
      <c r="C725" s="1077"/>
      <c r="D725" s="1076"/>
      <c r="E725" s="794"/>
      <c r="F725" s="794"/>
      <c r="G725" s="794"/>
      <c r="H725" s="1076"/>
      <c r="I725" s="1076"/>
      <c r="J725" s="794"/>
      <c r="K725" s="794"/>
      <c r="L725" s="794"/>
      <c r="M725" s="1076"/>
      <c r="N725" s="1076"/>
      <c r="O725" s="794"/>
      <c r="P725" s="794"/>
      <c r="Q725" s="794"/>
      <c r="BB725" s="427"/>
    </row>
    <row r="726" s="241" customFormat="true" ht="25.15" customHeight="true" x14ac:dyDescent="0.2">
      <c r="A726" s="427"/>
      <c r="B726" s="427"/>
      <c r="C726" s="1077"/>
      <c r="D726" s="1076"/>
      <c r="E726" s="794"/>
      <c r="F726" s="794"/>
      <c r="G726" s="794"/>
      <c r="H726" s="1076"/>
      <c r="I726" s="1076"/>
      <c r="J726" s="794"/>
      <c r="K726" s="794"/>
      <c r="L726" s="794"/>
      <c r="M726" s="1076"/>
      <c r="N726" s="1076"/>
      <c r="O726" s="794"/>
      <c r="P726" s="794"/>
      <c r="Q726" s="794"/>
      <c r="BB726" s="427"/>
    </row>
    <row r="727" s="241" customFormat="true" ht="25.15" customHeight="true" x14ac:dyDescent="0.2">
      <c r="A727" s="427"/>
      <c r="B727" s="427"/>
      <c r="C727" s="1077"/>
      <c r="D727" s="1076"/>
      <c r="E727" s="794"/>
      <c r="F727" s="794"/>
      <c r="G727" s="794"/>
      <c r="H727" s="1076"/>
      <c r="I727" s="1076"/>
      <c r="J727" s="794"/>
      <c r="K727" s="794"/>
      <c r="L727" s="794"/>
      <c r="M727" s="1076"/>
      <c r="N727" s="1076"/>
      <c r="O727" s="794"/>
      <c r="P727" s="794"/>
      <c r="Q727" s="794"/>
      <c r="BB727" s="427"/>
    </row>
    <row r="728" s="241" customFormat="true" ht="25.15" customHeight="true" x14ac:dyDescent="0.2">
      <c r="A728" s="427"/>
      <c r="B728" s="427"/>
      <c r="C728" s="1077"/>
      <c r="D728" s="1076"/>
      <c r="E728" s="794"/>
      <c r="F728" s="794"/>
      <c r="G728" s="794"/>
      <c r="H728" s="1076"/>
      <c r="I728" s="1076"/>
      <c r="J728" s="794"/>
      <c r="K728" s="794"/>
      <c r="L728" s="794"/>
      <c r="M728" s="1076"/>
      <c r="N728" s="1076"/>
      <c r="O728" s="794"/>
      <c r="P728" s="794"/>
      <c r="Q728" s="794"/>
      <c r="BB728" s="427"/>
    </row>
    <row r="729" s="241" customFormat="true" ht="25.15" customHeight="true" x14ac:dyDescent="0.2">
      <c r="A729" s="427"/>
      <c r="B729" s="427"/>
      <c r="C729" s="1077"/>
      <c r="D729" s="1076"/>
      <c r="E729" s="794"/>
      <c r="F729" s="794"/>
      <c r="G729" s="794"/>
      <c r="H729" s="1076"/>
      <c r="I729" s="1076"/>
      <c r="J729" s="794"/>
      <c r="K729" s="794"/>
      <c r="L729" s="794"/>
      <c r="M729" s="1076"/>
      <c r="N729" s="1076"/>
      <c r="O729" s="794"/>
      <c r="P729" s="794"/>
      <c r="Q729" s="794"/>
      <c r="BB729" s="427"/>
    </row>
    <row r="730" s="241" customFormat="true" ht="25.15" customHeight="true" x14ac:dyDescent="0.2">
      <c r="A730" s="427"/>
      <c r="B730" s="427"/>
      <c r="C730" s="1077"/>
      <c r="D730" s="1076"/>
      <c r="E730" s="794"/>
      <c r="F730" s="794"/>
      <c r="G730" s="794"/>
      <c r="H730" s="1076"/>
      <c r="I730" s="1076"/>
      <c r="J730" s="794"/>
      <c r="K730" s="794"/>
      <c r="L730" s="794"/>
      <c r="M730" s="1076"/>
      <c r="N730" s="1076"/>
      <c r="O730" s="794"/>
      <c r="P730" s="794"/>
      <c r="Q730" s="794"/>
      <c r="BB730" s="427"/>
    </row>
    <row r="731" s="241" customFormat="true" ht="25.15" customHeight="true" x14ac:dyDescent="0.2">
      <c r="A731" s="427"/>
      <c r="B731" s="427"/>
      <c r="C731" s="1077"/>
      <c r="D731" s="1076"/>
      <c r="E731" s="794"/>
      <c r="F731" s="794"/>
      <c r="G731" s="794"/>
      <c r="H731" s="1076"/>
      <c r="I731" s="1076"/>
      <c r="J731" s="794"/>
      <c r="K731" s="794"/>
      <c r="L731" s="794"/>
      <c r="M731" s="1076"/>
      <c r="N731" s="1076"/>
      <c r="O731" s="794"/>
      <c r="P731" s="794"/>
      <c r="Q731" s="794"/>
      <c r="BB731" s="427"/>
    </row>
    <row r="732" s="241" customFormat="true" ht="25.15" customHeight="true" x14ac:dyDescent="0.2">
      <c r="A732" s="427"/>
      <c r="B732" s="427"/>
      <c r="C732" s="1077"/>
      <c r="D732" s="1076"/>
      <c r="E732" s="794"/>
      <c r="F732" s="794"/>
      <c r="G732" s="794"/>
      <c r="H732" s="1076"/>
      <c r="I732" s="1076"/>
      <c r="J732" s="794"/>
      <c r="K732" s="794"/>
      <c r="L732" s="794"/>
      <c r="M732" s="1076"/>
      <c r="N732" s="1076"/>
      <c r="O732" s="794"/>
      <c r="P732" s="794"/>
      <c r="Q732" s="794"/>
      <c r="BB732" s="427"/>
    </row>
    <row r="733" s="241" customFormat="true" ht="25.15" customHeight="true" x14ac:dyDescent="0.2">
      <c r="A733" s="427"/>
      <c r="B733" s="427"/>
      <c r="C733" s="1077"/>
      <c r="D733" s="1076"/>
      <c r="E733" s="794"/>
      <c r="F733" s="794"/>
      <c r="G733" s="794"/>
      <c r="H733" s="1076"/>
      <c r="I733" s="1076"/>
      <c r="J733" s="794"/>
      <c r="K733" s="794"/>
      <c r="L733" s="794"/>
      <c r="M733" s="1076"/>
      <c r="N733" s="1076"/>
      <c r="O733" s="794"/>
      <c r="P733" s="794"/>
      <c r="Q733" s="794"/>
      <c r="BB733" s="427"/>
    </row>
    <row r="734" s="241" customFormat="true" ht="25.15" customHeight="true" x14ac:dyDescent="0.2">
      <c r="A734" s="427"/>
      <c r="B734" s="427"/>
      <c r="C734" s="1077"/>
      <c r="D734" s="1076"/>
      <c r="E734" s="794"/>
      <c r="F734" s="794"/>
      <c r="G734" s="794"/>
      <c r="H734" s="1076"/>
      <c r="I734" s="1076"/>
      <c r="J734" s="794"/>
      <c r="K734" s="794"/>
      <c r="L734" s="794"/>
      <c r="M734" s="1076"/>
      <c r="N734" s="1076"/>
      <c r="O734" s="794"/>
      <c r="P734" s="794"/>
      <c r="Q734" s="794"/>
      <c r="BB734" s="427"/>
    </row>
    <row r="735" s="241" customFormat="true" ht="25.15" customHeight="true" x14ac:dyDescent="0.2">
      <c r="A735" s="427"/>
      <c r="B735" s="427"/>
      <c r="C735" s="1077"/>
      <c r="D735" s="1076"/>
      <c r="E735" s="794"/>
      <c r="F735" s="794"/>
      <c r="G735" s="794"/>
      <c r="H735" s="1076"/>
      <c r="I735" s="1076"/>
      <c r="J735" s="794"/>
      <c r="K735" s="794"/>
      <c r="L735" s="794"/>
      <c r="M735" s="1076"/>
      <c r="N735" s="1076"/>
      <c r="O735" s="794"/>
      <c r="P735" s="794"/>
      <c r="Q735" s="794"/>
      <c r="BB735" s="427"/>
    </row>
    <row r="736" s="241" customFormat="true" ht="25.15" customHeight="true" x14ac:dyDescent="0.2">
      <c r="A736" s="427"/>
      <c r="B736" s="427"/>
      <c r="C736" s="1077"/>
      <c r="D736" s="1076"/>
      <c r="E736" s="794"/>
      <c r="F736" s="794"/>
      <c r="G736" s="794"/>
      <c r="H736" s="1076"/>
      <c r="I736" s="1076"/>
      <c r="J736" s="794"/>
      <c r="K736" s="794"/>
      <c r="L736" s="794"/>
      <c r="M736" s="1076"/>
      <c r="N736" s="1076"/>
      <c r="O736" s="794"/>
      <c r="P736" s="794"/>
      <c r="Q736" s="794"/>
      <c r="BB736" s="427"/>
    </row>
    <row r="737" s="241" customFormat="true" ht="25.15" customHeight="true" x14ac:dyDescent="0.2">
      <c r="A737" s="427"/>
      <c r="B737" s="427"/>
      <c r="C737" s="1077"/>
      <c r="D737" s="1076"/>
      <c r="E737" s="794"/>
      <c r="F737" s="794"/>
      <c r="G737" s="794"/>
      <c r="H737" s="1076"/>
      <c r="I737" s="1076"/>
      <c r="J737" s="794"/>
      <c r="K737" s="794"/>
      <c r="L737" s="794"/>
      <c r="M737" s="1076"/>
      <c r="N737" s="1076"/>
      <c r="O737" s="794"/>
      <c r="P737" s="794"/>
      <c r="Q737" s="794"/>
      <c r="BB737" s="427"/>
    </row>
    <row r="738" s="241" customFormat="true" ht="25.15" customHeight="true" x14ac:dyDescent="0.2">
      <c r="A738" s="427"/>
      <c r="B738" s="427"/>
      <c r="C738" s="1077"/>
      <c r="D738" s="1076"/>
      <c r="E738" s="794"/>
      <c r="F738" s="794"/>
      <c r="G738" s="794"/>
      <c r="H738" s="1076"/>
      <c r="I738" s="1076"/>
      <c r="J738" s="794"/>
      <c r="K738" s="794"/>
      <c r="L738" s="794"/>
      <c r="M738" s="1076"/>
      <c r="N738" s="1076"/>
      <c r="O738" s="794"/>
      <c r="P738" s="794"/>
      <c r="Q738" s="794"/>
      <c r="BB738" s="427"/>
    </row>
    <row r="739" s="241" customFormat="true" ht="25.15" customHeight="true" x14ac:dyDescent="0.2">
      <c r="A739" s="427"/>
      <c r="B739" s="427"/>
      <c r="C739" s="1077"/>
      <c r="D739" s="1076"/>
      <c r="E739" s="794"/>
      <c r="F739" s="794"/>
      <c r="G739" s="794"/>
      <c r="H739" s="1076"/>
      <c r="I739" s="1076"/>
      <c r="J739" s="794"/>
      <c r="K739" s="794"/>
      <c r="L739" s="794"/>
      <c r="M739" s="1076"/>
      <c r="N739" s="1076"/>
      <c r="O739" s="794"/>
      <c r="P739" s="794"/>
      <c r="Q739" s="794"/>
      <c r="BB739" s="427"/>
    </row>
    <row r="740" s="241" customFormat="true" ht="25.15" customHeight="true" x14ac:dyDescent="0.2">
      <c r="A740" s="427"/>
      <c r="B740" s="427"/>
      <c r="C740" s="1077"/>
      <c r="D740" s="1076"/>
      <c r="E740" s="794"/>
      <c r="F740" s="794"/>
      <c r="G740" s="794"/>
      <c r="H740" s="1076"/>
      <c r="I740" s="1076"/>
      <c r="J740" s="794"/>
      <c r="K740" s="794"/>
      <c r="L740" s="794"/>
      <c r="M740" s="1076"/>
      <c r="N740" s="1076"/>
      <c r="O740" s="794"/>
      <c r="P740" s="794"/>
      <c r="Q740" s="794"/>
      <c r="BB740" s="427"/>
    </row>
    <row r="741" s="241" customFormat="true" ht="25.15" customHeight="true" x14ac:dyDescent="0.2">
      <c r="A741" s="427"/>
      <c r="B741" s="427"/>
      <c r="C741" s="1077"/>
      <c r="D741" s="1076"/>
      <c r="E741" s="794"/>
      <c r="F741" s="794"/>
      <c r="G741" s="794"/>
      <c r="H741" s="1076"/>
      <c r="I741" s="1076"/>
      <c r="J741" s="794"/>
      <c r="K741" s="794"/>
      <c r="L741" s="794"/>
      <c r="M741" s="1076"/>
      <c r="N741" s="1076"/>
      <c r="O741" s="794"/>
      <c r="P741" s="794"/>
      <c r="Q741" s="794"/>
      <c r="BB741" s="427"/>
    </row>
    <row r="742" s="241" customFormat="true" ht="25.15" customHeight="true" x14ac:dyDescent="0.2">
      <c r="A742" s="427"/>
      <c r="B742" s="427"/>
      <c r="C742" s="1077"/>
      <c r="D742" s="1076"/>
      <c r="E742" s="794"/>
      <c r="F742" s="794"/>
      <c r="G742" s="794"/>
      <c r="H742" s="1076"/>
      <c r="I742" s="1076"/>
      <c r="J742" s="794"/>
      <c r="K742" s="794"/>
      <c r="L742" s="794"/>
      <c r="M742" s="1076"/>
      <c r="N742" s="1076"/>
      <c r="O742" s="794"/>
      <c r="P742" s="794"/>
      <c r="Q742" s="794"/>
      <c r="BB742" s="427"/>
    </row>
    <row r="743" s="241" customFormat="true" ht="25.15" customHeight="true" x14ac:dyDescent="0.2">
      <c r="A743" s="427"/>
      <c r="B743" s="427"/>
      <c r="C743" s="1077"/>
      <c r="D743" s="1076"/>
      <c r="E743" s="794"/>
      <c r="F743" s="794"/>
      <c r="G743" s="794"/>
      <c r="H743" s="1076"/>
      <c r="I743" s="1076"/>
      <c r="J743" s="794"/>
      <c r="K743" s="794"/>
      <c r="L743" s="794"/>
      <c r="M743" s="1076"/>
      <c r="N743" s="1076"/>
      <c r="O743" s="794"/>
      <c r="P743" s="794"/>
      <c r="Q743" s="794"/>
      <c r="BB743" s="427"/>
    </row>
    <row r="744" s="241" customFormat="true" ht="25.15" customHeight="true" x14ac:dyDescent="0.2">
      <c r="A744" s="427"/>
      <c r="B744" s="427"/>
      <c r="C744" s="1077"/>
      <c r="D744" s="1076"/>
      <c r="E744" s="794"/>
      <c r="F744" s="794"/>
      <c r="G744" s="794"/>
      <c r="H744" s="1076"/>
      <c r="I744" s="1076"/>
      <c r="J744" s="794"/>
      <c r="K744" s="794"/>
      <c r="L744" s="794"/>
      <c r="M744" s="1076"/>
      <c r="N744" s="1076"/>
      <c r="O744" s="794"/>
      <c r="P744" s="794"/>
      <c r="Q744" s="794"/>
      <c r="BB744" s="427"/>
    </row>
    <row r="745" s="241" customFormat="true" ht="25.15" customHeight="true" x14ac:dyDescent="0.2">
      <c r="A745" s="427"/>
      <c r="B745" s="427"/>
      <c r="C745" s="1077"/>
      <c r="D745" s="1076"/>
      <c r="E745" s="794"/>
      <c r="F745" s="794"/>
      <c r="G745" s="794"/>
      <c r="H745" s="1076"/>
      <c r="I745" s="1076"/>
      <c r="J745" s="794"/>
      <c r="K745" s="794"/>
      <c r="L745" s="794"/>
      <c r="M745" s="1076"/>
      <c r="N745" s="1076"/>
      <c r="O745" s="794"/>
      <c r="P745" s="794"/>
      <c r="Q745" s="794"/>
      <c r="BB745" s="427"/>
    </row>
    <row r="746" s="241" customFormat="true" ht="25.15" customHeight="true" x14ac:dyDescent="0.2">
      <c r="A746" s="427"/>
      <c r="B746" s="427"/>
      <c r="C746" s="1077"/>
      <c r="D746" s="1076"/>
      <c r="E746" s="794"/>
      <c r="F746" s="794"/>
      <c r="G746" s="794"/>
      <c r="H746" s="1076"/>
      <c r="I746" s="1076"/>
      <c r="J746" s="794"/>
      <c r="K746" s="794"/>
      <c r="L746" s="794"/>
      <c r="M746" s="1076"/>
      <c r="N746" s="1076"/>
      <c r="O746" s="794"/>
      <c r="P746" s="794"/>
      <c r="Q746" s="794"/>
      <c r="BB746" s="427"/>
    </row>
    <row r="747" s="241" customFormat="true" ht="25.15" customHeight="true" x14ac:dyDescent="0.2">
      <c r="A747" s="427"/>
      <c r="B747" s="427"/>
      <c r="C747" s="1077"/>
      <c r="D747" s="1076"/>
      <c r="E747" s="794"/>
      <c r="F747" s="794"/>
      <c r="G747" s="794"/>
      <c r="H747" s="1076"/>
      <c r="I747" s="1076"/>
      <c r="J747" s="794"/>
      <c r="K747" s="794"/>
      <c r="L747" s="794"/>
      <c r="M747" s="1076"/>
      <c r="N747" s="1076"/>
      <c r="O747" s="794"/>
      <c r="P747" s="794"/>
      <c r="Q747" s="794"/>
      <c r="BB747" s="427"/>
    </row>
    <row r="748" s="241" customFormat="true" ht="25.15" customHeight="true" x14ac:dyDescent="0.2">
      <c r="A748" s="427"/>
      <c r="B748" s="427"/>
      <c r="C748" s="1077"/>
      <c r="D748" s="1076"/>
      <c r="E748" s="794"/>
      <c r="F748" s="794"/>
      <c r="G748" s="794"/>
      <c r="H748" s="1076"/>
      <c r="I748" s="1076"/>
      <c r="J748" s="794"/>
      <c r="K748" s="794"/>
      <c r="L748" s="794"/>
      <c r="M748" s="1076"/>
      <c r="N748" s="1076"/>
      <c r="O748" s="794"/>
      <c r="P748" s="794"/>
      <c r="Q748" s="794"/>
      <c r="BB748" s="427"/>
    </row>
    <row r="749" s="241" customFormat="true" ht="25.15" customHeight="true" x14ac:dyDescent="0.2">
      <c r="A749" s="427"/>
      <c r="B749" s="427"/>
      <c r="C749" s="1077"/>
      <c r="D749" s="1076"/>
      <c r="E749" s="794"/>
      <c r="F749" s="794"/>
      <c r="G749" s="794"/>
      <c r="H749" s="1076"/>
      <c r="I749" s="1076"/>
      <c r="J749" s="794"/>
      <c r="K749" s="794"/>
      <c r="L749" s="794"/>
      <c r="M749" s="1076"/>
      <c r="N749" s="1076"/>
      <c r="O749" s="794"/>
      <c r="P749" s="794"/>
      <c r="Q749" s="794"/>
      <c r="BB749" s="427"/>
    </row>
    <row r="750" s="241" customFormat="true" ht="25.15" customHeight="true" x14ac:dyDescent="0.2">
      <c r="A750" s="427"/>
      <c r="B750" s="427"/>
      <c r="C750" s="1077"/>
      <c r="D750" s="1076"/>
      <c r="E750" s="794"/>
      <c r="F750" s="794"/>
      <c r="G750" s="794"/>
      <c r="H750" s="1076"/>
      <c r="I750" s="1076"/>
      <c r="J750" s="794"/>
      <c r="K750" s="794"/>
      <c r="L750" s="794"/>
      <c r="M750" s="1076"/>
      <c r="N750" s="1076"/>
      <c r="O750" s="794"/>
      <c r="P750" s="794"/>
      <c r="Q750" s="794"/>
      <c r="BB750" s="427"/>
    </row>
    <row r="751" s="241" customFormat="true" ht="25.15" customHeight="true" x14ac:dyDescent="0.2">
      <c r="A751" s="427"/>
      <c r="B751" s="427"/>
      <c r="C751" s="1077"/>
      <c r="D751" s="1076"/>
      <c r="E751" s="794"/>
      <c r="F751" s="794"/>
      <c r="G751" s="794"/>
      <c r="H751" s="1076"/>
      <c r="I751" s="1076"/>
      <c r="J751" s="794"/>
      <c r="K751" s="794"/>
      <c r="L751" s="794"/>
      <c r="M751" s="1076"/>
      <c r="N751" s="1076"/>
      <c r="O751" s="794"/>
      <c r="P751" s="794"/>
      <c r="Q751" s="794"/>
      <c r="BB751" s="427"/>
    </row>
    <row r="752" s="241" customFormat="true" ht="25.15" customHeight="true" x14ac:dyDescent="0.2">
      <c r="A752" s="427"/>
      <c r="B752" s="427"/>
      <c r="C752" s="1077"/>
      <c r="D752" s="1076"/>
      <c r="E752" s="794"/>
      <c r="F752" s="794"/>
      <c r="G752" s="794"/>
      <c r="H752" s="1076"/>
      <c r="I752" s="1076"/>
      <c r="J752" s="794"/>
      <c r="K752" s="794"/>
      <c r="L752" s="794"/>
      <c r="M752" s="1076"/>
      <c r="N752" s="1076"/>
      <c r="O752" s="794"/>
      <c r="P752" s="794"/>
      <c r="Q752" s="794"/>
      <c r="BB752" s="427"/>
    </row>
    <row r="753" s="241" customFormat="true" ht="25.15" customHeight="true" x14ac:dyDescent="0.2">
      <c r="A753" s="427"/>
      <c r="B753" s="427"/>
      <c r="C753" s="1077"/>
      <c r="D753" s="1076"/>
      <c r="E753" s="794"/>
      <c r="F753" s="794"/>
      <c r="G753" s="794"/>
      <c r="H753" s="1076"/>
      <c r="I753" s="1076"/>
      <c r="J753" s="794"/>
      <c r="K753" s="794"/>
      <c r="L753" s="794"/>
      <c r="M753" s="1076"/>
      <c r="N753" s="1076"/>
      <c r="O753" s="794"/>
      <c r="P753" s="794"/>
      <c r="Q753" s="794"/>
      <c r="BB753" s="427"/>
    </row>
    <row r="754" s="241" customFormat="true" ht="25.15" customHeight="true" x14ac:dyDescent="0.2">
      <c r="A754" s="427"/>
      <c r="B754" s="427"/>
      <c r="C754" s="1077"/>
      <c r="D754" s="1076"/>
      <c r="E754" s="794"/>
      <c r="F754" s="794"/>
      <c r="G754" s="794"/>
      <c r="H754" s="1076"/>
      <c r="I754" s="1076"/>
      <c r="J754" s="794"/>
      <c r="K754" s="794"/>
      <c r="L754" s="794"/>
      <c r="M754" s="1076"/>
      <c r="N754" s="1076"/>
      <c r="O754" s="794"/>
      <c r="P754" s="794"/>
      <c r="Q754" s="794"/>
      <c r="BB754" s="427"/>
    </row>
    <row r="755" s="241" customFormat="true" ht="25.15" customHeight="true" x14ac:dyDescent="0.2">
      <c r="A755" s="427"/>
      <c r="B755" s="427"/>
      <c r="C755" s="1077"/>
      <c r="D755" s="1076"/>
      <c r="E755" s="794"/>
      <c r="F755" s="794"/>
      <c r="G755" s="794"/>
      <c r="H755" s="1076"/>
      <c r="I755" s="1076"/>
      <c r="J755" s="794"/>
      <c r="K755" s="794"/>
      <c r="L755" s="794"/>
      <c r="M755" s="1076"/>
      <c r="N755" s="1076"/>
      <c r="O755" s="794"/>
      <c r="P755" s="794"/>
      <c r="Q755" s="794"/>
      <c r="BB755" s="427"/>
    </row>
    <row r="756" s="241" customFormat="true" ht="25.15" customHeight="true" x14ac:dyDescent="0.2">
      <c r="A756" s="427"/>
      <c r="B756" s="427"/>
      <c r="C756" s="1077"/>
      <c r="D756" s="1076"/>
      <c r="E756" s="794"/>
      <c r="F756" s="794"/>
      <c r="G756" s="794"/>
      <c r="H756" s="1076"/>
      <c r="I756" s="1076"/>
      <c r="J756" s="794"/>
      <c r="K756" s="794"/>
      <c r="L756" s="794"/>
      <c r="M756" s="1076"/>
      <c r="N756" s="1076"/>
      <c r="O756" s="794"/>
      <c r="P756" s="794"/>
      <c r="Q756" s="794"/>
      <c r="BB756" s="427"/>
    </row>
    <row r="757" s="241" customFormat="true" ht="25.15" customHeight="true" x14ac:dyDescent="0.2">
      <c r="A757" s="427"/>
      <c r="B757" s="427"/>
      <c r="C757" s="1077"/>
      <c r="D757" s="1076"/>
      <c r="E757" s="794"/>
      <c r="F757" s="794"/>
      <c r="G757" s="794"/>
      <c r="H757" s="1076"/>
      <c r="I757" s="1076"/>
      <c r="J757" s="794"/>
      <c r="K757" s="794"/>
      <c r="L757" s="794"/>
      <c r="M757" s="1076"/>
      <c r="N757" s="1076"/>
      <c r="O757" s="794"/>
      <c r="P757" s="794"/>
      <c r="Q757" s="794"/>
      <c r="BB757" s="427"/>
    </row>
    <row r="758" s="241" customFormat="true" ht="25.15" customHeight="true" x14ac:dyDescent="0.2">
      <c r="A758" s="427"/>
      <c r="B758" s="427"/>
      <c r="C758" s="1077"/>
      <c r="D758" s="1076"/>
      <c r="E758" s="794"/>
      <c r="F758" s="794"/>
      <c r="G758" s="794"/>
      <c r="H758" s="1076"/>
      <c r="I758" s="1076"/>
      <c r="J758" s="794"/>
      <c r="K758" s="794"/>
      <c r="L758" s="794"/>
      <c r="M758" s="1076"/>
      <c r="N758" s="1076"/>
      <c r="O758" s="794"/>
      <c r="P758" s="794"/>
      <c r="Q758" s="794"/>
      <c r="BB758" s="427"/>
    </row>
    <row r="759" s="241" customFormat="true" ht="25.15" customHeight="true" x14ac:dyDescent="0.2">
      <c r="A759" s="427"/>
      <c r="B759" s="427"/>
      <c r="C759" s="1077"/>
      <c r="D759" s="1076"/>
      <c r="E759" s="794"/>
      <c r="F759" s="794"/>
      <c r="G759" s="794"/>
      <c r="H759" s="1076"/>
      <c r="I759" s="1076"/>
      <c r="J759" s="794"/>
      <c r="K759" s="794"/>
      <c r="L759" s="794"/>
      <c r="M759" s="1076"/>
      <c r="N759" s="1076"/>
      <c r="O759" s="794"/>
      <c r="P759" s="794"/>
      <c r="Q759" s="794"/>
      <c r="BB759" s="427"/>
    </row>
    <row r="760" s="241" customFormat="true" ht="25.15" customHeight="true" x14ac:dyDescent="0.2">
      <c r="A760" s="427"/>
      <c r="B760" s="427"/>
      <c r="C760" s="1077"/>
      <c r="D760" s="1076"/>
      <c r="E760" s="794"/>
      <c r="F760" s="794"/>
      <c r="G760" s="794"/>
      <c r="H760" s="1076"/>
      <c r="I760" s="1076"/>
      <c r="J760" s="794"/>
      <c r="K760" s="794"/>
      <c r="L760" s="794"/>
      <c r="M760" s="1076"/>
      <c r="N760" s="1076"/>
      <c r="O760" s="794"/>
      <c r="P760" s="794"/>
      <c r="Q760" s="794"/>
      <c r="BB760" s="427"/>
    </row>
    <row r="761" s="241" customFormat="true" ht="25.15" customHeight="true" x14ac:dyDescent="0.2">
      <c r="A761" s="427"/>
      <c r="B761" s="427"/>
      <c r="C761" s="1077"/>
      <c r="D761" s="1076"/>
      <c r="E761" s="794"/>
      <c r="F761" s="794"/>
      <c r="G761" s="794"/>
      <c r="H761" s="1076"/>
      <c r="I761" s="1076"/>
      <c r="J761" s="794"/>
      <c r="K761" s="794"/>
      <c r="L761" s="794"/>
      <c r="M761" s="1076"/>
      <c r="N761" s="1076"/>
      <c r="O761" s="794"/>
      <c r="P761" s="794"/>
      <c r="Q761" s="794"/>
      <c r="BB761" s="427"/>
    </row>
    <row r="762" s="241" customFormat="true" ht="25.15" customHeight="true" x14ac:dyDescent="0.2">
      <c r="A762" s="427"/>
      <c r="B762" s="427"/>
      <c r="C762" s="1077"/>
      <c r="D762" s="1076"/>
      <c r="E762" s="794"/>
      <c r="F762" s="794"/>
      <c r="G762" s="794"/>
      <c r="H762" s="1076"/>
      <c r="I762" s="1076"/>
      <c r="J762" s="794"/>
      <c r="K762" s="794"/>
      <c r="L762" s="794"/>
      <c r="M762" s="1076"/>
      <c r="N762" s="1076"/>
      <c r="O762" s="794"/>
      <c r="P762" s="794"/>
      <c r="Q762" s="794"/>
      <c r="BB762" s="427"/>
    </row>
    <row r="763" s="241" customFormat="true" ht="25.15" customHeight="true" x14ac:dyDescent="0.2">
      <c r="A763" s="427"/>
      <c r="B763" s="427"/>
      <c r="C763" s="1077"/>
      <c r="D763" s="1076"/>
      <c r="E763" s="794"/>
      <c r="F763" s="794"/>
      <c r="G763" s="794"/>
      <c r="H763" s="1076"/>
      <c r="I763" s="1076"/>
      <c r="J763" s="794"/>
      <c r="K763" s="794"/>
      <c r="L763" s="794"/>
      <c r="M763" s="1076"/>
      <c r="N763" s="1076"/>
      <c r="O763" s="794"/>
      <c r="P763" s="794"/>
      <c r="Q763" s="794"/>
      <c r="BB763" s="427"/>
    </row>
    <row r="764" s="241" customFormat="true" ht="25.15" customHeight="true" x14ac:dyDescent="0.2">
      <c r="A764" s="427"/>
      <c r="B764" s="427"/>
      <c r="C764" s="1077"/>
      <c r="D764" s="1076"/>
      <c r="E764" s="794"/>
      <c r="F764" s="794"/>
      <c r="G764" s="794"/>
      <c r="H764" s="1076"/>
      <c r="I764" s="1076"/>
      <c r="J764" s="794"/>
      <c r="K764" s="794"/>
      <c r="L764" s="794"/>
      <c r="M764" s="1076"/>
      <c r="N764" s="1076"/>
      <c r="O764" s="794"/>
      <c r="P764" s="794"/>
      <c r="Q764" s="794"/>
      <c r="BB764" s="427"/>
    </row>
    <row r="765" s="241" customFormat="true" ht="25.15" customHeight="true" x14ac:dyDescent="0.2">
      <c r="A765" s="427"/>
      <c r="B765" s="427"/>
      <c r="C765" s="1077"/>
      <c r="D765" s="1076"/>
      <c r="E765" s="794"/>
      <c r="F765" s="794"/>
      <c r="G765" s="794"/>
      <c r="H765" s="1076"/>
      <c r="I765" s="1076"/>
      <c r="J765" s="794"/>
      <c r="K765" s="794"/>
      <c r="L765" s="794"/>
      <c r="M765" s="1076"/>
      <c r="N765" s="1076"/>
      <c r="O765" s="794"/>
      <c r="P765" s="794"/>
      <c r="Q765" s="794"/>
      <c r="BB765" s="427"/>
    </row>
    <row r="766" s="241" customFormat="true" ht="25.15" customHeight="true" x14ac:dyDescent="0.2">
      <c r="A766" s="427"/>
      <c r="B766" s="427"/>
      <c r="C766" s="1077"/>
      <c r="D766" s="1076"/>
      <c r="E766" s="794"/>
      <c r="F766" s="794"/>
      <c r="G766" s="794"/>
      <c r="H766" s="1076"/>
      <c r="I766" s="1076"/>
      <c r="J766" s="794"/>
      <c r="K766" s="794"/>
      <c r="L766" s="794"/>
      <c r="M766" s="1076"/>
      <c r="N766" s="1076"/>
      <c r="O766" s="794"/>
      <c r="P766" s="794"/>
      <c r="Q766" s="794"/>
      <c r="BB766" s="427"/>
    </row>
    <row r="767" s="241" customFormat="true" ht="25.15" customHeight="true" x14ac:dyDescent="0.2">
      <c r="A767" s="427"/>
      <c r="B767" s="427"/>
      <c r="C767" s="1077"/>
      <c r="D767" s="1076"/>
      <c r="E767" s="794"/>
      <c r="F767" s="794"/>
      <c r="G767" s="794"/>
      <c r="H767" s="1076"/>
      <c r="I767" s="1076"/>
      <c r="J767" s="794"/>
      <c r="K767" s="794"/>
      <c r="L767" s="794"/>
      <c r="M767" s="1076"/>
      <c r="N767" s="1076"/>
      <c r="O767" s="794"/>
      <c r="P767" s="794"/>
      <c r="Q767" s="794"/>
      <c r="BB767" s="427"/>
    </row>
    <row r="768" s="239" customFormat="true" ht="25.15" customHeight="true" x14ac:dyDescent="0.2">
      <c r="A768" s="428"/>
      <c r="B768" s="428"/>
      <c r="C768" s="1077"/>
      <c r="D768" s="1076"/>
      <c r="E768" s="794"/>
      <c r="F768" s="794"/>
      <c r="G768" s="794"/>
      <c r="H768" s="1076"/>
      <c r="I768" s="1076"/>
      <c r="J768" s="794"/>
      <c r="K768" s="794"/>
      <c r="L768" s="794"/>
      <c r="M768" s="1076"/>
      <c r="N768" s="1076"/>
      <c r="O768" s="794"/>
      <c r="P768" s="794"/>
      <c r="Q768" s="794"/>
      <c r="BB768" s="428"/>
    </row>
    <row r="769" s="239" customFormat="true" ht="25.15" customHeight="true" x14ac:dyDescent="0.2">
      <c r="A769" s="428"/>
      <c r="B769" s="428"/>
      <c r="C769" s="1077"/>
      <c r="D769" s="1076"/>
      <c r="E769" s="794"/>
      <c r="F769" s="794"/>
      <c r="G769" s="794"/>
      <c r="H769" s="1076"/>
      <c r="I769" s="1076"/>
      <c r="J769" s="794"/>
      <c r="K769" s="794"/>
      <c r="L769" s="794"/>
      <c r="M769" s="1076"/>
      <c r="N769" s="1076"/>
      <c r="O769" s="794"/>
      <c r="P769" s="794"/>
      <c r="Q769" s="794"/>
      <c r="BB769" s="428"/>
    </row>
    <row r="770" s="239" customFormat="true" ht="25.15" customHeight="true" x14ac:dyDescent="0.2">
      <c r="A770" s="428"/>
      <c r="B770" s="428"/>
      <c r="C770" s="1077"/>
      <c r="D770" s="1076"/>
      <c r="E770" s="794"/>
      <c r="F770" s="794"/>
      <c r="G770" s="794"/>
      <c r="H770" s="1076"/>
      <c r="I770" s="1076"/>
      <c r="J770" s="794"/>
      <c r="K770" s="794"/>
      <c r="L770" s="794"/>
      <c r="M770" s="1076"/>
      <c r="N770" s="1076"/>
      <c r="O770" s="794"/>
      <c r="P770" s="794"/>
      <c r="Q770" s="794"/>
      <c r="BB770" s="428"/>
    </row>
    <row r="771" s="239" customFormat="true" ht="25.15" customHeight="true" x14ac:dyDescent="0.2">
      <c r="A771" s="428"/>
      <c r="B771" s="428"/>
      <c r="C771" s="1077"/>
      <c r="D771" s="1076"/>
      <c r="E771" s="794"/>
      <c r="F771" s="794"/>
      <c r="G771" s="794"/>
      <c r="H771" s="1076"/>
      <c r="I771" s="1076"/>
      <c r="J771" s="794"/>
      <c r="K771" s="794"/>
      <c r="L771" s="794"/>
      <c r="M771" s="1076"/>
      <c r="N771" s="1076"/>
      <c r="O771" s="794"/>
      <c r="P771" s="794"/>
      <c r="Q771" s="794"/>
      <c r="BB771" s="428"/>
    </row>
    <row r="772" s="239" customFormat="true" ht="25.15" customHeight="true" x14ac:dyDescent="0.2">
      <c r="A772" s="428"/>
      <c r="B772" s="428"/>
      <c r="C772" s="1077"/>
      <c r="D772" s="1076"/>
      <c r="E772" s="794"/>
      <c r="F772" s="794"/>
      <c r="G772" s="794"/>
      <c r="H772" s="1076"/>
      <c r="I772" s="1076"/>
      <c r="J772" s="794"/>
      <c r="K772" s="794"/>
      <c r="L772" s="794"/>
      <c r="M772" s="1076"/>
      <c r="N772" s="1076"/>
      <c r="O772" s="794"/>
      <c r="P772" s="794"/>
      <c r="Q772" s="794"/>
      <c r="BB772" s="428"/>
    </row>
    <row r="773" s="239" customFormat="true" ht="25.15" customHeight="true" x14ac:dyDescent="0.2">
      <c r="A773" s="428"/>
      <c r="B773" s="428"/>
      <c r="C773" s="1077"/>
      <c r="D773" s="1076"/>
      <c r="E773" s="794"/>
      <c r="F773" s="794"/>
      <c r="G773" s="794"/>
      <c r="H773" s="1076"/>
      <c r="I773" s="1076"/>
      <c r="J773" s="794"/>
      <c r="K773" s="794"/>
      <c r="L773" s="794"/>
      <c r="M773" s="1076"/>
      <c r="N773" s="1076"/>
      <c r="O773" s="794"/>
      <c r="P773" s="794"/>
      <c r="Q773" s="794"/>
      <c r="BB773" s="428"/>
    </row>
    <row r="774" s="239" customFormat="true" ht="25.15" customHeight="true" x14ac:dyDescent="0.2">
      <c r="A774" s="428"/>
      <c r="B774" s="428"/>
      <c r="C774" s="1077"/>
      <c r="D774" s="1076"/>
      <c r="E774" s="794"/>
      <c r="F774" s="794"/>
      <c r="G774" s="794"/>
      <c r="H774" s="1076"/>
      <c r="I774" s="1076"/>
      <c r="J774" s="794"/>
      <c r="K774" s="794"/>
      <c r="L774" s="794"/>
      <c r="M774" s="1076"/>
      <c r="N774" s="1076"/>
      <c r="O774" s="794"/>
      <c r="P774" s="794"/>
      <c r="Q774" s="794"/>
      <c r="BB774" s="428"/>
    </row>
    <row r="775" s="239" customFormat="true" ht="25.15" customHeight="true" x14ac:dyDescent="0.2">
      <c r="A775" s="428"/>
      <c r="B775" s="428"/>
      <c r="C775" s="1077"/>
      <c r="D775" s="1076"/>
      <c r="E775" s="794"/>
      <c r="F775" s="794"/>
      <c r="G775" s="794"/>
      <c r="H775" s="1076"/>
      <c r="I775" s="1076"/>
      <c r="J775" s="794"/>
      <c r="K775" s="794"/>
      <c r="L775" s="794"/>
      <c r="M775" s="1076"/>
      <c r="N775" s="1076"/>
      <c r="O775" s="794"/>
      <c r="P775" s="794"/>
      <c r="Q775" s="794"/>
      <c r="BB775" s="428"/>
    </row>
    <row r="776" s="239" customFormat="true" ht="25.15" customHeight="true" x14ac:dyDescent="0.2">
      <c r="A776" s="428"/>
      <c r="B776" s="428"/>
      <c r="C776" s="1077"/>
      <c r="D776" s="1076"/>
      <c r="E776" s="794"/>
      <c r="F776" s="794"/>
      <c r="G776" s="794"/>
      <c r="H776" s="1076"/>
      <c r="I776" s="1076"/>
      <c r="J776" s="794"/>
      <c r="K776" s="794"/>
      <c r="L776" s="794"/>
      <c r="M776" s="1076"/>
      <c r="N776" s="1076"/>
      <c r="O776" s="794"/>
      <c r="P776" s="794"/>
      <c r="Q776" s="794"/>
      <c r="BB776" s="428"/>
    </row>
    <row r="777" s="239" customFormat="true" ht="25.15" customHeight="true" x14ac:dyDescent="0.2">
      <c r="A777" s="428"/>
      <c r="B777" s="428"/>
      <c r="C777" s="1077"/>
      <c r="D777" s="1076"/>
      <c r="E777" s="794"/>
      <c r="F777" s="794"/>
      <c r="G777" s="794"/>
      <c r="H777" s="1076"/>
      <c r="I777" s="1076"/>
      <c r="J777" s="794"/>
      <c r="K777" s="794"/>
      <c r="L777" s="794"/>
      <c r="M777" s="1076"/>
      <c r="N777" s="1076"/>
      <c r="O777" s="794"/>
      <c r="P777" s="794"/>
      <c r="Q777" s="794"/>
      <c r="BB777" s="428"/>
    </row>
    <row r="778" s="239" customFormat="true" ht="25.15" customHeight="true" x14ac:dyDescent="0.2">
      <c r="A778" s="428"/>
      <c r="B778" s="428"/>
      <c r="C778" s="1077"/>
      <c r="D778" s="1076"/>
      <c r="E778" s="794"/>
      <c r="F778" s="794"/>
      <c r="G778" s="794"/>
      <c r="H778" s="1076"/>
      <c r="I778" s="1076"/>
      <c r="J778" s="794"/>
      <c r="K778" s="794"/>
      <c r="L778" s="794"/>
      <c r="M778" s="1076"/>
      <c r="N778" s="1076"/>
      <c r="O778" s="794"/>
      <c r="P778" s="794"/>
      <c r="Q778" s="794"/>
      <c r="BB778" s="428"/>
    </row>
    <row r="779" s="239" customFormat="true" ht="25.15" customHeight="true" x14ac:dyDescent="0.2">
      <c r="A779" s="428"/>
      <c r="B779" s="428"/>
      <c r="C779" s="1077"/>
      <c r="D779" s="1076"/>
      <c r="E779" s="794"/>
      <c r="F779" s="794"/>
      <c r="G779" s="794"/>
      <c r="H779" s="1076"/>
      <c r="I779" s="1076"/>
      <c r="J779" s="794"/>
      <c r="K779" s="794"/>
      <c r="L779" s="794"/>
      <c r="M779" s="1076"/>
      <c r="N779" s="1076"/>
      <c r="O779" s="794"/>
      <c r="P779" s="794"/>
      <c r="Q779" s="794"/>
      <c r="BB779" s="428"/>
    </row>
    <row r="780" s="239" customFormat="true" ht="25.15" customHeight="true" x14ac:dyDescent="0.2">
      <c r="A780" s="428"/>
      <c r="B780" s="428"/>
      <c r="C780" s="1077"/>
      <c r="D780" s="1076"/>
      <c r="E780" s="794"/>
      <c r="F780" s="794"/>
      <c r="G780" s="794"/>
      <c r="H780" s="1076"/>
      <c r="I780" s="1076"/>
      <c r="J780" s="794"/>
      <c r="K780" s="794"/>
      <c r="L780" s="794"/>
      <c r="M780" s="1076"/>
      <c r="N780" s="1076"/>
      <c r="O780" s="794"/>
      <c r="P780" s="794"/>
      <c r="Q780" s="794"/>
      <c r="BB780" s="428"/>
    </row>
    <row r="781" s="239" customFormat="true" ht="25.15" customHeight="true" x14ac:dyDescent="0.2">
      <c r="A781" s="428"/>
      <c r="B781" s="428"/>
      <c r="C781" s="1077"/>
      <c r="D781" s="1076"/>
      <c r="E781" s="794"/>
      <c r="F781" s="794"/>
      <c r="G781" s="794"/>
      <c r="H781" s="1076"/>
      <c r="I781" s="1076"/>
      <c r="J781" s="794"/>
      <c r="K781" s="794"/>
      <c r="L781" s="794"/>
      <c r="M781" s="1076"/>
      <c r="N781" s="1076"/>
      <c r="O781" s="794"/>
      <c r="P781" s="794"/>
      <c r="Q781" s="794"/>
      <c r="BB781" s="428"/>
    </row>
    <row r="782" s="239" customFormat="true" ht="25.15" customHeight="true" x14ac:dyDescent="0.2">
      <c r="A782" s="428"/>
      <c r="B782" s="428"/>
      <c r="C782" s="1077"/>
      <c r="D782" s="1076"/>
      <c r="E782" s="794"/>
      <c r="F782" s="794"/>
      <c r="G782" s="794"/>
      <c r="H782" s="1076"/>
      <c r="I782" s="1076"/>
      <c r="J782" s="794"/>
      <c r="K782" s="794"/>
      <c r="L782" s="794"/>
      <c r="M782" s="1076"/>
      <c r="N782" s="1076"/>
      <c r="O782" s="794"/>
      <c r="P782" s="794"/>
      <c r="Q782" s="794"/>
      <c r="BB782" s="428"/>
    </row>
    <row r="783" s="239" customFormat="true" ht="25.15" customHeight="true" x14ac:dyDescent="0.2">
      <c r="A783" s="428"/>
      <c r="B783" s="428"/>
      <c r="C783" s="1077"/>
      <c r="D783" s="1076"/>
      <c r="E783" s="794"/>
      <c r="F783" s="794"/>
      <c r="G783" s="794"/>
      <c r="H783" s="1076"/>
      <c r="I783" s="1076"/>
      <c r="J783" s="794"/>
      <c r="K783" s="794"/>
      <c r="L783" s="794"/>
      <c r="M783" s="1076"/>
      <c r="N783" s="1076"/>
      <c r="O783" s="794"/>
      <c r="P783" s="794"/>
      <c r="Q783" s="794"/>
      <c r="BB783" s="428"/>
    </row>
    <row r="784" s="239" customFormat="true" ht="25.15" customHeight="true" x14ac:dyDescent="0.2">
      <c r="A784" s="428"/>
      <c r="B784" s="428"/>
      <c r="C784" s="1077"/>
      <c r="D784" s="1076"/>
      <c r="E784" s="794"/>
      <c r="F784" s="794"/>
      <c r="G784" s="794"/>
      <c r="H784" s="1076"/>
      <c r="I784" s="1076"/>
      <c r="J784" s="794"/>
      <c r="K784" s="794"/>
      <c r="L784" s="794"/>
      <c r="M784" s="1076"/>
      <c r="N784" s="1076"/>
      <c r="O784" s="794"/>
      <c r="P784" s="794"/>
      <c r="Q784" s="794"/>
      <c r="BB784" s="428"/>
    </row>
    <row r="785" s="239" customFormat="true" ht="25.15" customHeight="true" x14ac:dyDescent="0.2">
      <c r="A785" s="428"/>
      <c r="B785" s="428"/>
      <c r="C785" s="1077"/>
      <c r="D785" s="1076"/>
      <c r="E785" s="794"/>
      <c r="F785" s="794"/>
      <c r="G785" s="794"/>
      <c r="H785" s="1076"/>
      <c r="I785" s="1076"/>
      <c r="J785" s="794"/>
      <c r="K785" s="794"/>
      <c r="L785" s="794"/>
      <c r="M785" s="1076"/>
      <c r="N785" s="1076"/>
      <c r="O785" s="794"/>
      <c r="P785" s="794"/>
      <c r="Q785" s="794"/>
      <c r="BB785" s="428"/>
    </row>
    <row r="786" s="239" customFormat="true" ht="25.15" customHeight="true" x14ac:dyDescent="0.2">
      <c r="A786" s="428"/>
      <c r="B786" s="428"/>
      <c r="C786" s="1077"/>
      <c r="D786" s="1076"/>
      <c r="E786" s="794"/>
      <c r="F786" s="794"/>
      <c r="G786" s="794"/>
      <c r="H786" s="1076"/>
      <c r="I786" s="1076"/>
      <c r="J786" s="794"/>
      <c r="K786" s="794"/>
      <c r="L786" s="794"/>
      <c r="M786" s="1076"/>
      <c r="N786" s="1076"/>
      <c r="O786" s="794"/>
      <c r="P786" s="794"/>
      <c r="Q786" s="794"/>
      <c r="BB786" s="428"/>
    </row>
    <row r="787" s="239" customFormat="true" ht="25.15" customHeight="true" x14ac:dyDescent="0.2">
      <c r="A787" s="428"/>
      <c r="B787" s="428"/>
      <c r="C787" s="1077"/>
      <c r="D787" s="1076"/>
      <c r="E787" s="794"/>
      <c r="F787" s="794"/>
      <c r="G787" s="794"/>
      <c r="H787" s="1076"/>
      <c r="I787" s="1076"/>
      <c r="J787" s="794"/>
      <c r="K787" s="794"/>
      <c r="L787" s="794"/>
      <c r="M787" s="1076"/>
      <c r="N787" s="1076"/>
      <c r="O787" s="794"/>
      <c r="P787" s="794"/>
      <c r="Q787" s="794"/>
      <c r="BB787" s="428"/>
    </row>
    <row r="788" s="239" customFormat="true" ht="25.15" customHeight="true" x14ac:dyDescent="0.2">
      <c r="A788" s="428"/>
      <c r="B788" s="428"/>
      <c r="C788" s="1077"/>
      <c r="D788" s="1076"/>
      <c r="E788" s="794"/>
      <c r="F788" s="794"/>
      <c r="G788" s="794"/>
      <c r="H788" s="1076"/>
      <c r="I788" s="1076"/>
      <c r="J788" s="794"/>
      <c r="K788" s="794"/>
      <c r="L788" s="794"/>
      <c r="M788" s="1076"/>
      <c r="N788" s="1076"/>
      <c r="O788" s="794"/>
      <c r="P788" s="794"/>
      <c r="Q788" s="794"/>
      <c r="BB788" s="428"/>
    </row>
    <row r="789" s="239" customFormat="true" ht="25.15" customHeight="true" x14ac:dyDescent="0.2">
      <c r="A789" s="428"/>
      <c r="B789" s="428"/>
      <c r="C789" s="1077"/>
      <c r="D789" s="1076"/>
      <c r="E789" s="794"/>
      <c r="F789" s="794"/>
      <c r="G789" s="794"/>
      <c r="H789" s="1076"/>
      <c r="I789" s="1076"/>
      <c r="J789" s="794"/>
      <c r="K789" s="794"/>
      <c r="L789" s="794"/>
      <c r="M789" s="1076"/>
      <c r="N789" s="1076"/>
      <c r="O789" s="794"/>
      <c r="P789" s="794"/>
      <c r="Q789" s="794"/>
      <c r="BB789" s="428"/>
    </row>
    <row r="790" s="239" customFormat="true" ht="25.15" customHeight="true" x14ac:dyDescent="0.2">
      <c r="A790" s="428"/>
      <c r="B790" s="428"/>
      <c r="C790" s="1077"/>
      <c r="D790" s="1076"/>
      <c r="E790" s="794"/>
      <c r="F790" s="794"/>
      <c r="G790" s="794"/>
      <c r="H790" s="1076"/>
      <c r="I790" s="1076"/>
      <c r="J790" s="794"/>
      <c r="K790" s="794"/>
      <c r="L790" s="794"/>
      <c r="M790" s="1076"/>
      <c r="N790" s="1076"/>
      <c r="O790" s="794"/>
      <c r="P790" s="794"/>
      <c r="Q790" s="794"/>
      <c r="BB790" s="428"/>
    </row>
    <row r="791" s="239" customFormat="true" ht="25.15" customHeight="true" x14ac:dyDescent="0.2">
      <c r="A791" s="428"/>
      <c r="B791" s="428"/>
      <c r="C791" s="1077"/>
      <c r="D791" s="1076"/>
      <c r="E791" s="794"/>
      <c r="F791" s="794"/>
      <c r="G791" s="794"/>
      <c r="H791" s="1076"/>
      <c r="I791" s="1076"/>
      <c r="J791" s="794"/>
      <c r="K791" s="794"/>
      <c r="L791" s="794"/>
      <c r="M791" s="1076"/>
      <c r="N791" s="1076"/>
      <c r="O791" s="794"/>
      <c r="P791" s="794"/>
      <c r="Q791" s="794"/>
      <c r="BB791" s="428"/>
    </row>
    <row r="792" s="239" customFormat="true" ht="25.15" customHeight="true" x14ac:dyDescent="0.2">
      <c r="A792" s="428"/>
      <c r="B792" s="428"/>
      <c r="C792" s="1077"/>
      <c r="D792" s="1076"/>
      <c r="E792" s="794"/>
      <c r="F792" s="794"/>
      <c r="G792" s="794"/>
      <c r="H792" s="1076"/>
      <c r="I792" s="1076"/>
      <c r="J792" s="794"/>
      <c r="K792" s="794"/>
      <c r="L792" s="794"/>
      <c r="M792" s="1076"/>
      <c r="N792" s="1076"/>
      <c r="O792" s="794"/>
      <c r="P792" s="794"/>
      <c r="Q792" s="794"/>
      <c r="BB792" s="428"/>
    </row>
    <row r="793" s="239" customFormat="true" ht="25.15" customHeight="true" x14ac:dyDescent="0.2">
      <c r="A793" s="428"/>
      <c r="B793" s="428"/>
      <c r="C793" s="1077"/>
      <c r="D793" s="1076"/>
      <c r="E793" s="794"/>
      <c r="F793" s="794"/>
      <c r="G793" s="794"/>
      <c r="H793" s="1076"/>
      <c r="I793" s="1076"/>
      <c r="J793" s="794"/>
      <c r="K793" s="794"/>
      <c r="L793" s="794"/>
      <c r="M793" s="1076"/>
      <c r="N793" s="1076"/>
      <c r="O793" s="794"/>
      <c r="P793" s="794"/>
      <c r="Q793" s="794"/>
      <c r="BB793" s="428"/>
    </row>
    <row r="794" s="239" customFormat="true" ht="25.15" customHeight="true" x14ac:dyDescent="0.2">
      <c r="A794" s="428"/>
      <c r="B794" s="428"/>
      <c r="C794" s="1077"/>
      <c r="D794" s="1076"/>
      <c r="E794" s="794"/>
      <c r="F794" s="794"/>
      <c r="G794" s="794"/>
      <c r="H794" s="1076"/>
      <c r="I794" s="1076"/>
      <c r="J794" s="794"/>
      <c r="K794" s="794"/>
      <c r="L794" s="794"/>
      <c r="M794" s="1076"/>
      <c r="N794" s="1076"/>
      <c r="O794" s="794"/>
      <c r="P794" s="794"/>
      <c r="Q794" s="794"/>
      <c r="BB794" s="428"/>
    </row>
    <row r="795" s="239" customFormat="true" ht="25.15" customHeight="true" x14ac:dyDescent="0.2">
      <c r="A795" s="428"/>
      <c r="B795" s="428"/>
      <c r="C795" s="1077"/>
      <c r="D795" s="1076"/>
      <c r="E795" s="794"/>
      <c r="F795" s="794"/>
      <c r="G795" s="794"/>
      <c r="H795" s="1076"/>
      <c r="I795" s="1076"/>
      <c r="J795" s="794"/>
      <c r="K795" s="794"/>
      <c r="L795" s="794"/>
      <c r="M795" s="1076"/>
      <c r="N795" s="1076"/>
      <c r="O795" s="794"/>
      <c r="P795" s="794"/>
      <c r="Q795" s="794"/>
      <c r="BB795" s="428"/>
    </row>
    <row r="796" s="239" customFormat="true" ht="25.15" customHeight="true" x14ac:dyDescent="0.2">
      <c r="A796" s="428"/>
      <c r="B796" s="428"/>
      <c r="C796" s="1077"/>
      <c r="D796" s="1076"/>
      <c r="E796" s="794"/>
      <c r="F796" s="794"/>
      <c r="G796" s="794"/>
      <c r="H796" s="1076"/>
      <c r="I796" s="1076"/>
      <c r="J796" s="794"/>
      <c r="K796" s="794"/>
      <c r="L796" s="794"/>
      <c r="M796" s="1076"/>
      <c r="N796" s="1076"/>
      <c r="O796" s="794"/>
      <c r="P796" s="794"/>
      <c r="Q796" s="794"/>
      <c r="BB796" s="428"/>
    </row>
    <row r="797" s="239" customFormat="true" ht="25.15" customHeight="true" x14ac:dyDescent="0.2">
      <c r="A797" s="428"/>
      <c r="B797" s="428"/>
      <c r="C797" s="1077"/>
      <c r="D797" s="1076"/>
      <c r="E797" s="794"/>
      <c r="F797" s="794"/>
      <c r="G797" s="794"/>
      <c r="H797" s="1076"/>
      <c r="I797" s="1076"/>
      <c r="J797" s="794"/>
      <c r="K797" s="794"/>
      <c r="L797" s="794"/>
      <c r="M797" s="1076"/>
      <c r="N797" s="1076"/>
      <c r="O797" s="794"/>
      <c r="P797" s="794"/>
      <c r="Q797" s="794"/>
      <c r="BB797" s="428"/>
    </row>
    <row r="798" s="239" customFormat="true" ht="25.15" customHeight="true" x14ac:dyDescent="0.2">
      <c r="A798" s="428"/>
      <c r="B798" s="428"/>
      <c r="C798" s="1077"/>
      <c r="D798" s="1076"/>
      <c r="E798" s="794"/>
      <c r="F798" s="794"/>
      <c r="G798" s="794"/>
      <c r="H798" s="1076"/>
      <c r="I798" s="1076"/>
      <c r="J798" s="794"/>
      <c r="K798" s="794"/>
      <c r="L798" s="794"/>
      <c r="M798" s="1076"/>
      <c r="N798" s="1076"/>
      <c r="O798" s="794"/>
      <c r="P798" s="794"/>
      <c r="Q798" s="794"/>
      <c r="BB798" s="428"/>
    </row>
    <row r="799" s="239" customFormat="true" ht="25.15" customHeight="true" x14ac:dyDescent="0.2">
      <c r="A799" s="428"/>
      <c r="B799" s="428"/>
      <c r="C799" s="1077"/>
      <c r="D799" s="1076"/>
      <c r="E799" s="794"/>
      <c r="F799" s="794"/>
      <c r="G799" s="794"/>
      <c r="H799" s="1076"/>
      <c r="I799" s="1076"/>
      <c r="J799" s="794"/>
      <c r="K799" s="794"/>
      <c r="L799" s="794"/>
      <c r="M799" s="1076"/>
      <c r="N799" s="1076"/>
      <c r="O799" s="794"/>
      <c r="P799" s="794"/>
      <c r="Q799" s="794"/>
      <c r="BB799" s="428"/>
    </row>
    <row r="800" s="239" customFormat="true" ht="25.15" customHeight="true" x14ac:dyDescent="0.2">
      <c r="A800" s="428"/>
      <c r="B800" s="428"/>
      <c r="C800" s="1077"/>
      <c r="D800" s="1076"/>
      <c r="E800" s="794"/>
      <c r="F800" s="794"/>
      <c r="G800" s="794"/>
      <c r="H800" s="1076"/>
      <c r="I800" s="1076"/>
      <c r="J800" s="794"/>
      <c r="K800" s="794"/>
      <c r="L800" s="794"/>
      <c r="M800" s="1076"/>
      <c r="N800" s="1076"/>
      <c r="O800" s="794"/>
      <c r="P800" s="794"/>
      <c r="Q800" s="794"/>
      <c r="BB800" s="428"/>
    </row>
    <row r="801" ht="25.15" customHeight="true" x14ac:dyDescent="0.2">
      <c r="C801" s="1077"/>
      <c r="D801" s="1076"/>
      <c r="E801" s="794"/>
      <c r="F801" s="794"/>
      <c r="G801" s="794"/>
      <c r="H801" s="1076"/>
      <c r="I801" s="1076"/>
      <c r="J801" s="794"/>
      <c r="K801" s="794"/>
      <c r="L801" s="794"/>
      <c r="M801" s="1076"/>
      <c r="N801" s="1076"/>
      <c r="O801" s="794"/>
      <c r="P801" s="794"/>
      <c r="Q801" s="794"/>
    </row>
    <row r="802" ht="25.15" customHeight="true" x14ac:dyDescent="0.2">
      <c r="C802" s="1077"/>
      <c r="D802" s="1076"/>
      <c r="E802" s="794"/>
      <c r="F802" s="794"/>
      <c r="G802" s="794"/>
      <c r="H802" s="1076"/>
      <c r="I802" s="1076"/>
      <c r="J802" s="794"/>
      <c r="K802" s="794"/>
      <c r="L802" s="794"/>
      <c r="M802" s="1076"/>
      <c r="N802" s="1076"/>
      <c r="O802" s="794"/>
      <c r="P802" s="794"/>
      <c r="Q802" s="794"/>
    </row>
    <row r="803" ht="25.15" customHeight="true" x14ac:dyDescent="0.2">
      <c r="C803" s="1077"/>
      <c r="D803" s="1076"/>
      <c r="E803" s="794"/>
      <c r="F803" s="794"/>
      <c r="G803" s="794"/>
      <c r="H803" s="1076"/>
      <c r="I803" s="1076"/>
      <c r="J803" s="794"/>
      <c r="K803" s="794"/>
      <c r="L803" s="794"/>
      <c r="M803" s="1076"/>
      <c r="N803" s="1076"/>
      <c r="O803" s="794"/>
      <c r="P803" s="794"/>
      <c r="Q803" s="794"/>
    </row>
    <row r="804" ht="25.15" customHeight="true" x14ac:dyDescent="0.2">
      <c r="C804" s="1077"/>
      <c r="D804" s="1076"/>
      <c r="E804" s="794"/>
      <c r="F804" s="794"/>
      <c r="G804" s="794"/>
      <c r="H804" s="1076"/>
      <c r="I804" s="1076"/>
      <c r="J804" s="794"/>
      <c r="K804" s="794"/>
      <c r="L804" s="794"/>
      <c r="M804" s="1076"/>
      <c r="N804" s="1076"/>
      <c r="O804" s="794"/>
      <c r="P804" s="794"/>
      <c r="Q804" s="794"/>
    </row>
    <row r="805" ht="25.15" customHeight="true" x14ac:dyDescent="0.2">
      <c r="C805" s="1077"/>
      <c r="D805" s="1076"/>
      <c r="E805" s="794"/>
      <c r="F805" s="794"/>
      <c r="G805" s="794"/>
      <c r="H805" s="1076"/>
      <c r="I805" s="1076"/>
      <c r="J805" s="794"/>
      <c r="K805" s="794"/>
      <c r="L805" s="794"/>
      <c r="M805" s="1076"/>
      <c r="N805" s="1076"/>
      <c r="O805" s="794"/>
      <c r="P805" s="794"/>
      <c r="Q805" s="794"/>
    </row>
    <row r="806" ht="25.15" customHeight="true" x14ac:dyDescent="0.2">
      <c r="C806" s="1077"/>
      <c r="D806" s="1076"/>
      <c r="E806" s="794"/>
      <c r="F806" s="794"/>
      <c r="G806" s="794"/>
      <c r="H806" s="1076"/>
      <c r="I806" s="1076"/>
      <c r="J806" s="794"/>
      <c r="K806" s="794"/>
      <c r="L806" s="794"/>
      <c r="M806" s="1076"/>
      <c r="N806" s="1076"/>
      <c r="O806" s="794"/>
      <c r="P806" s="794"/>
      <c r="Q806" s="794"/>
    </row>
    <row r="807" ht="25.15" customHeight="true" x14ac:dyDescent="0.2">
      <c r="C807" s="1077"/>
      <c r="D807" s="1076"/>
      <c r="E807" s="794"/>
      <c r="F807" s="794"/>
      <c r="G807" s="794"/>
      <c r="H807" s="1076"/>
      <c r="I807" s="1076"/>
      <c r="J807" s="794"/>
      <c r="K807" s="794"/>
      <c r="L807" s="794"/>
      <c r="M807" s="1076"/>
      <c r="N807" s="1076"/>
      <c r="O807" s="794"/>
      <c r="P807" s="794"/>
      <c r="Q807" s="794"/>
    </row>
    <row r="808" ht="25.15" customHeight="true" x14ac:dyDescent="0.2">
      <c r="C808" s="1077"/>
      <c r="D808" s="1076"/>
      <c r="E808" s="794"/>
      <c r="F808" s="794"/>
      <c r="G808" s="794"/>
      <c r="H808" s="1076"/>
      <c r="I808" s="1076"/>
      <c r="J808" s="794"/>
      <c r="K808" s="794"/>
      <c r="L808" s="794"/>
      <c r="M808" s="1076"/>
      <c r="N808" s="1076"/>
      <c r="O808" s="794"/>
      <c r="P808" s="794"/>
      <c r="Q808" s="794"/>
    </row>
    <row r="809" ht="25.15" customHeight="true" x14ac:dyDescent="0.2">
      <c r="C809" s="1077"/>
      <c r="D809" s="1076"/>
      <c r="E809" s="794"/>
      <c r="F809" s="794"/>
      <c r="G809" s="794"/>
      <c r="H809" s="1076"/>
      <c r="I809" s="1076"/>
      <c r="J809" s="794"/>
      <c r="K809" s="794"/>
      <c r="L809" s="794"/>
      <c r="M809" s="1076"/>
      <c r="N809" s="1076"/>
      <c r="O809" s="794"/>
      <c r="P809" s="794"/>
      <c r="Q809" s="794"/>
    </row>
    <row r="810" ht="25.15" customHeight="true" x14ac:dyDescent="0.2">
      <c r="C810" s="1077"/>
      <c r="D810" s="1076"/>
      <c r="E810" s="794"/>
      <c r="F810" s="794"/>
      <c r="G810" s="794"/>
      <c r="H810" s="1076"/>
      <c r="I810" s="1076"/>
      <c r="J810" s="794"/>
      <c r="K810" s="794"/>
      <c r="L810" s="794"/>
      <c r="M810" s="1076"/>
      <c r="N810" s="1076"/>
      <c r="O810" s="794"/>
      <c r="P810" s="794"/>
      <c r="Q810" s="794"/>
    </row>
    <row r="811" ht="25.15" customHeight="true" x14ac:dyDescent="0.2">
      <c r="C811" s="1077"/>
      <c r="D811" s="1076"/>
      <c r="E811" s="794"/>
      <c r="F811" s="794"/>
      <c r="G811" s="794"/>
      <c r="H811" s="1076"/>
      <c r="I811" s="1076"/>
      <c r="J811" s="794"/>
      <c r="K811" s="794"/>
      <c r="L811" s="794"/>
      <c r="M811" s="1076"/>
      <c r="N811" s="1076"/>
      <c r="O811" s="794"/>
      <c r="P811" s="794"/>
      <c r="Q811" s="794"/>
    </row>
    <row r="812" ht="25.15" customHeight="true" x14ac:dyDescent="0.2">
      <c r="C812" s="1077"/>
      <c r="D812" s="1076"/>
      <c r="E812" s="794"/>
      <c r="F812" s="794"/>
      <c r="G812" s="794"/>
      <c r="H812" s="1076"/>
      <c r="I812" s="1076"/>
      <c r="J812" s="794"/>
      <c r="K812" s="794"/>
      <c r="L812" s="794"/>
      <c r="M812" s="1076"/>
      <c r="N812" s="1076"/>
      <c r="O812" s="794"/>
      <c r="P812" s="794"/>
      <c r="Q812" s="794"/>
    </row>
    <row r="813" ht="25.15" customHeight="true" x14ac:dyDescent="0.2">
      <c r="C813" s="1077"/>
      <c r="D813" s="1076"/>
      <c r="E813" s="794"/>
      <c r="F813" s="794"/>
      <c r="G813" s="794"/>
      <c r="H813" s="1076"/>
      <c r="I813" s="1076"/>
      <c r="J813" s="794"/>
      <c r="K813" s="794"/>
      <c r="L813" s="794"/>
      <c r="M813" s="1076"/>
      <c r="N813" s="1076"/>
      <c r="O813" s="794"/>
      <c r="P813" s="794"/>
      <c r="Q813" s="794"/>
    </row>
    <row r="814" ht="25.15" customHeight="true" x14ac:dyDescent="0.2">
      <c r="C814" s="1077"/>
      <c r="D814" s="1076"/>
      <c r="E814" s="794"/>
      <c r="F814" s="794"/>
      <c r="G814" s="794"/>
      <c r="H814" s="1076"/>
      <c r="I814" s="1076"/>
      <c r="J814" s="794"/>
      <c r="K814" s="794"/>
      <c r="L814" s="794"/>
      <c r="M814" s="1076"/>
      <c r="N814" s="1076"/>
      <c r="O814" s="794"/>
      <c r="P814" s="794"/>
      <c r="Q814" s="794"/>
    </row>
    <row r="815" ht="25.15" customHeight="true" x14ac:dyDescent="0.2">
      <c r="C815" s="1077"/>
      <c r="D815" s="1076"/>
      <c r="E815" s="794"/>
      <c r="F815" s="794"/>
      <c r="G815" s="794"/>
      <c r="H815" s="1076"/>
      <c r="I815" s="1076"/>
      <c r="J815" s="794"/>
      <c r="K815" s="794"/>
      <c r="L815" s="794"/>
      <c r="M815" s="1076"/>
      <c r="N815" s="1076"/>
      <c r="O815" s="794"/>
      <c r="P815" s="794"/>
      <c r="Q815" s="794"/>
    </row>
    <row r="816" ht="25.15" customHeight="true" x14ac:dyDescent="0.2">
      <c r="C816" s="1077"/>
      <c r="D816" s="1076"/>
      <c r="E816" s="794"/>
      <c r="F816" s="794"/>
      <c r="G816" s="794"/>
      <c r="H816" s="1076"/>
      <c r="I816" s="1076"/>
      <c r="J816" s="794"/>
      <c r="K816" s="794"/>
      <c r="L816" s="794"/>
      <c r="M816" s="1076"/>
      <c r="N816" s="1076"/>
      <c r="O816" s="794"/>
      <c r="P816" s="794"/>
      <c r="Q816" s="794"/>
    </row>
    <row r="817" ht="25.15" customHeight="true" x14ac:dyDescent="0.2">
      <c r="C817" s="1077"/>
      <c r="D817" s="1076"/>
      <c r="E817" s="794"/>
      <c r="F817" s="794"/>
      <c r="G817" s="794"/>
      <c r="H817" s="1076"/>
      <c r="I817" s="1076"/>
      <c r="J817" s="794"/>
      <c r="K817" s="794"/>
      <c r="L817" s="794"/>
      <c r="M817" s="1076"/>
      <c r="N817" s="1076"/>
      <c r="O817" s="794"/>
      <c r="P817" s="794"/>
      <c r="Q817" s="794"/>
    </row>
    <row r="818" ht="25.15" customHeight="true" x14ac:dyDescent="0.2">
      <c r="C818" s="1077"/>
      <c r="D818" s="1076"/>
      <c r="E818" s="794"/>
      <c r="F818" s="794"/>
      <c r="G818" s="794"/>
      <c r="H818" s="1076"/>
      <c r="I818" s="1076"/>
      <c r="J818" s="794"/>
      <c r="K818" s="794"/>
      <c r="L818" s="794"/>
      <c r="M818" s="1076"/>
      <c r="N818" s="1076"/>
      <c r="O818" s="794"/>
      <c r="P818" s="794"/>
      <c r="Q818" s="794"/>
    </row>
    <row r="819" ht="25.15" customHeight="true" x14ac:dyDescent="0.2">
      <c r="C819" s="1077"/>
      <c r="D819" s="1076"/>
      <c r="E819" s="794"/>
      <c r="F819" s="794"/>
      <c r="G819" s="794"/>
      <c r="H819" s="1076"/>
      <c r="I819" s="1076"/>
      <c r="J819" s="794"/>
      <c r="K819" s="794"/>
      <c r="L819" s="794"/>
      <c r="M819" s="1076"/>
      <c r="N819" s="1076"/>
      <c r="O819" s="794"/>
      <c r="P819" s="794"/>
      <c r="Q819" s="794"/>
    </row>
    <row r="820" ht="25.15" customHeight="true" x14ac:dyDescent="0.2">
      <c r="C820" s="1077"/>
      <c r="D820" s="1076"/>
      <c r="E820" s="794"/>
      <c r="F820" s="794"/>
      <c r="G820" s="794"/>
      <c r="H820" s="1076"/>
      <c r="I820" s="1076"/>
      <c r="J820" s="794"/>
      <c r="K820" s="794"/>
      <c r="L820" s="794"/>
      <c r="M820" s="1076"/>
      <c r="N820" s="1076"/>
      <c r="O820" s="794"/>
      <c r="P820" s="794"/>
      <c r="Q820" s="794"/>
    </row>
    <row r="821" ht="25.15" customHeight="true" x14ac:dyDescent="0.2">
      <c r="C821" s="1077"/>
      <c r="D821" s="1076"/>
      <c r="E821" s="794"/>
      <c r="F821" s="794"/>
      <c r="G821" s="794"/>
      <c r="H821" s="1076"/>
      <c r="I821" s="1076"/>
      <c r="J821" s="794"/>
      <c r="K821" s="794"/>
      <c r="L821" s="794"/>
      <c r="M821" s="1076"/>
      <c r="N821" s="1076"/>
      <c r="O821" s="794"/>
      <c r="P821" s="794"/>
      <c r="Q821" s="794"/>
    </row>
    <row r="822" ht="25.15" customHeight="true" x14ac:dyDescent="0.2">
      <c r="C822" s="1077"/>
      <c r="D822" s="1076"/>
      <c r="E822" s="794"/>
      <c r="F822" s="794"/>
      <c r="G822" s="794"/>
      <c r="H822" s="1076"/>
      <c r="I822" s="1076"/>
      <c r="J822" s="794"/>
      <c r="K822" s="794"/>
      <c r="L822" s="794"/>
      <c r="M822" s="1076"/>
      <c r="N822" s="1076"/>
      <c r="O822" s="794"/>
      <c r="P822" s="794"/>
      <c r="Q822" s="794"/>
    </row>
    <row r="823" ht="25.15" customHeight="true" x14ac:dyDescent="0.2">
      <c r="C823" s="1077"/>
      <c r="D823" s="1076"/>
      <c r="E823" s="794"/>
      <c r="F823" s="794"/>
      <c r="G823" s="794"/>
      <c r="H823" s="1076"/>
      <c r="I823" s="1076"/>
      <c r="J823" s="794"/>
      <c r="K823" s="794"/>
      <c r="L823" s="794"/>
      <c r="M823" s="1076"/>
      <c r="N823" s="1076"/>
      <c r="O823" s="794"/>
      <c r="P823" s="794"/>
      <c r="Q823" s="794"/>
    </row>
    <row r="824" ht="25.15" customHeight="true" x14ac:dyDescent="0.2">
      <c r="C824" s="1077"/>
      <c r="D824" s="1076"/>
      <c r="E824" s="794"/>
      <c r="F824" s="794"/>
      <c r="G824" s="794"/>
      <c r="H824" s="1076"/>
      <c r="I824" s="1076"/>
      <c r="J824" s="794"/>
      <c r="K824" s="794"/>
      <c r="L824" s="794"/>
      <c r="M824" s="1076"/>
      <c r="N824" s="1076"/>
      <c r="O824" s="794"/>
      <c r="P824" s="794"/>
      <c r="Q824" s="794"/>
    </row>
    <row r="825" ht="25.15" customHeight="true" x14ac:dyDescent="0.2">
      <c r="C825" s="1077"/>
      <c r="D825" s="1076"/>
      <c r="E825" s="794"/>
      <c r="F825" s="794"/>
      <c r="G825" s="794"/>
      <c r="H825" s="1076"/>
      <c r="I825" s="1076"/>
      <c r="J825" s="794"/>
      <c r="K825" s="794"/>
      <c r="L825" s="794"/>
      <c r="M825" s="1076"/>
      <c r="N825" s="1076"/>
      <c r="O825" s="794"/>
      <c r="P825" s="794"/>
      <c r="Q825" s="794"/>
    </row>
    <row r="826" ht="25.15" customHeight="true" x14ac:dyDescent="0.2">
      <c r="C826" s="1077"/>
      <c r="D826" s="1076"/>
      <c r="E826" s="794"/>
      <c r="F826" s="794"/>
      <c r="G826" s="794"/>
      <c r="H826" s="1076"/>
      <c r="I826" s="1076"/>
      <c r="J826" s="794"/>
      <c r="K826" s="794"/>
      <c r="L826" s="794"/>
      <c r="M826" s="1076"/>
      <c r="N826" s="1076"/>
      <c r="O826" s="794"/>
      <c r="P826" s="794"/>
      <c r="Q826" s="794"/>
    </row>
    <row r="827" ht="25.15" customHeight="true" x14ac:dyDescent="0.2">
      <c r="C827" s="1077"/>
      <c r="D827" s="1076"/>
      <c r="E827" s="794"/>
      <c r="F827" s="794"/>
      <c r="G827" s="794"/>
      <c r="H827" s="1076"/>
      <c r="I827" s="1076"/>
      <c r="J827" s="794"/>
      <c r="K827" s="794"/>
      <c r="L827" s="794"/>
      <c r="M827" s="1076"/>
      <c r="N827" s="1076"/>
      <c r="O827" s="794"/>
      <c r="P827" s="794"/>
      <c r="Q827" s="794"/>
    </row>
    <row r="828" ht="25.15" customHeight="true" x14ac:dyDescent="0.2">
      <c r="C828" s="1077"/>
      <c r="D828" s="1076"/>
      <c r="E828" s="794"/>
      <c r="F828" s="794"/>
      <c r="G828" s="794"/>
      <c r="H828" s="1076"/>
      <c r="I828" s="1076"/>
      <c r="J828" s="794"/>
      <c r="K828" s="794"/>
      <c r="L828" s="794"/>
      <c r="M828" s="1076"/>
      <c r="N828" s="1076"/>
      <c r="O828" s="794"/>
      <c r="P828" s="794"/>
      <c r="Q828" s="794"/>
    </row>
    <row r="829" ht="25.15" customHeight="true" x14ac:dyDescent="0.2">
      <c r="C829" s="1077"/>
      <c r="D829" s="1076"/>
      <c r="E829" s="794"/>
      <c r="F829" s="794"/>
      <c r="G829" s="794"/>
      <c r="H829" s="1076"/>
      <c r="I829" s="1076"/>
      <c r="J829" s="794"/>
      <c r="K829" s="794"/>
      <c r="L829" s="794"/>
      <c r="M829" s="1076"/>
      <c r="N829" s="1076"/>
      <c r="O829" s="794"/>
      <c r="P829" s="794"/>
      <c r="Q829" s="794"/>
    </row>
    <row r="830" ht="25.15" customHeight="true" x14ac:dyDescent="0.2">
      <c r="C830" s="1077"/>
      <c r="D830" s="1076"/>
      <c r="E830" s="794"/>
      <c r="F830" s="794"/>
      <c r="G830" s="794"/>
      <c r="H830" s="1076"/>
      <c r="I830" s="1076"/>
      <c r="J830" s="794"/>
      <c r="K830" s="794"/>
      <c r="L830" s="794"/>
      <c r="M830" s="1076"/>
      <c r="N830" s="1076"/>
      <c r="O830" s="794"/>
      <c r="P830" s="794"/>
      <c r="Q830" s="794"/>
    </row>
    <row r="831" ht="25.15" customHeight="true" x14ac:dyDescent="0.2">
      <c r="C831" s="1077"/>
      <c r="D831" s="1076"/>
      <c r="E831" s="794"/>
      <c r="F831" s="794"/>
      <c r="G831" s="794"/>
      <c r="H831" s="1076"/>
      <c r="I831" s="1076"/>
      <c r="J831" s="794"/>
      <c r="K831" s="794"/>
      <c r="L831" s="794"/>
      <c r="M831" s="1076"/>
      <c r="N831" s="1076"/>
      <c r="O831" s="794"/>
      <c r="P831" s="794"/>
      <c r="Q831" s="794"/>
    </row>
    <row r="832" ht="25.15" customHeight="true" x14ac:dyDescent="0.2">
      <c r="C832" s="1077"/>
      <c r="D832" s="1076"/>
      <c r="E832" s="794"/>
      <c r="F832" s="794"/>
      <c r="G832" s="794"/>
      <c r="H832" s="1076"/>
      <c r="I832" s="1076"/>
      <c r="J832" s="794"/>
      <c r="K832" s="794"/>
      <c r="L832" s="794"/>
      <c r="M832" s="1076"/>
      <c r="N832" s="1076"/>
      <c r="O832" s="794"/>
      <c r="P832" s="794"/>
      <c r="Q832" s="794"/>
    </row>
    <row r="833" ht="25.15" customHeight="true" x14ac:dyDescent="0.2">
      <c r="C833" s="1077"/>
      <c r="D833" s="1076"/>
      <c r="E833" s="794"/>
      <c r="F833" s="794"/>
      <c r="G833" s="794"/>
      <c r="H833" s="1076"/>
      <c r="I833" s="1076"/>
      <c r="J833" s="794"/>
      <c r="K833" s="794"/>
      <c r="L833" s="794"/>
      <c r="M833" s="1076"/>
      <c r="N833" s="1076"/>
      <c r="O833" s="794"/>
      <c r="P833" s="794"/>
      <c r="Q833" s="794"/>
    </row>
    <row r="834" ht="25.15" customHeight="true" x14ac:dyDescent="0.2">
      <c r="C834" s="1077"/>
      <c r="D834" s="1076"/>
      <c r="E834" s="794"/>
      <c r="F834" s="794"/>
      <c r="G834" s="794"/>
      <c r="H834" s="1076"/>
      <c r="I834" s="1076"/>
      <c r="J834" s="794"/>
      <c r="K834" s="794"/>
      <c r="L834" s="794"/>
      <c r="M834" s="1076"/>
      <c r="N834" s="1076"/>
      <c r="O834" s="794"/>
      <c r="P834" s="794"/>
      <c r="Q834" s="794"/>
    </row>
    <row r="835" ht="25.15" customHeight="true" x14ac:dyDescent="0.2">
      <c r="C835" s="1077"/>
      <c r="D835" s="1076"/>
      <c r="E835" s="794"/>
      <c r="F835" s="794"/>
      <c r="G835" s="794"/>
      <c r="H835" s="1076"/>
      <c r="I835" s="1076"/>
      <c r="J835" s="794"/>
      <c r="K835" s="794"/>
      <c r="L835" s="794"/>
      <c r="M835" s="1076"/>
      <c r="N835" s="1076"/>
      <c r="O835" s="794"/>
      <c r="P835" s="794"/>
      <c r="Q835" s="794"/>
    </row>
    <row r="836" ht="25.15" customHeight="true" x14ac:dyDescent="0.2">
      <c r="C836" s="1077"/>
      <c r="D836" s="1076"/>
      <c r="E836" s="794"/>
      <c r="F836" s="794"/>
      <c r="G836" s="794"/>
      <c r="H836" s="1076"/>
      <c r="I836" s="1076"/>
      <c r="J836" s="794"/>
      <c r="K836" s="794"/>
      <c r="L836" s="794"/>
      <c r="M836" s="1076"/>
      <c r="N836" s="1076"/>
      <c r="O836" s="794"/>
      <c r="P836" s="794"/>
      <c r="Q836" s="794"/>
    </row>
    <row r="837" ht="25.15" customHeight="true" x14ac:dyDescent="0.2">
      <c r="C837" s="1077"/>
      <c r="D837" s="1076"/>
      <c r="E837" s="794"/>
      <c r="F837" s="794"/>
      <c r="G837" s="794"/>
      <c r="H837" s="1076"/>
      <c r="I837" s="1076"/>
      <c r="J837" s="794"/>
      <c r="K837" s="794"/>
      <c r="L837" s="794"/>
      <c r="M837" s="1076"/>
      <c r="N837" s="1076"/>
      <c r="O837" s="794"/>
      <c r="P837" s="794"/>
      <c r="Q837" s="794"/>
    </row>
    <row r="838" ht="25.15" customHeight="true" x14ac:dyDescent="0.2">
      <c r="C838" s="1077"/>
      <c r="D838" s="1076"/>
      <c r="E838" s="794"/>
      <c r="F838" s="794"/>
      <c r="G838" s="794"/>
      <c r="H838" s="1076"/>
      <c r="I838" s="1076"/>
      <c r="J838" s="794"/>
      <c r="K838" s="794"/>
      <c r="L838" s="794"/>
      <c r="M838" s="1076"/>
      <c r="N838" s="1076"/>
      <c r="O838" s="794"/>
      <c r="P838" s="794"/>
      <c r="Q838" s="794"/>
    </row>
    <row r="839" ht="25.15" customHeight="true" x14ac:dyDescent="0.2">
      <c r="C839" s="1077"/>
      <c r="D839" s="1076"/>
      <c r="E839" s="794"/>
      <c r="F839" s="794"/>
      <c r="G839" s="794"/>
      <c r="H839" s="1076"/>
      <c r="I839" s="1076"/>
      <c r="J839" s="794"/>
      <c r="K839" s="794"/>
      <c r="L839" s="794"/>
      <c r="M839" s="1076"/>
      <c r="N839" s="1076"/>
      <c r="O839" s="794"/>
      <c r="P839" s="794"/>
      <c r="Q839" s="794"/>
    </row>
    <row r="840" ht="25.15" customHeight="true" x14ac:dyDescent="0.2">
      <c r="C840" s="1077"/>
      <c r="D840" s="1076"/>
      <c r="E840" s="794"/>
      <c r="F840" s="794"/>
      <c r="G840" s="794"/>
      <c r="H840" s="1076"/>
      <c r="I840" s="1076"/>
      <c r="J840" s="794"/>
      <c r="K840" s="794"/>
      <c r="L840" s="794"/>
      <c r="M840" s="1076"/>
      <c r="N840" s="1076"/>
      <c r="O840" s="794"/>
      <c r="P840" s="794"/>
      <c r="Q840" s="794"/>
    </row>
    <row r="841" ht="25.15" customHeight="true" x14ac:dyDescent="0.2">
      <c r="C841" s="1077"/>
      <c r="D841" s="1076"/>
      <c r="E841" s="794"/>
      <c r="F841" s="794"/>
      <c r="G841" s="794"/>
      <c r="H841" s="1076"/>
      <c r="I841" s="1076"/>
      <c r="J841" s="794"/>
      <c r="K841" s="794"/>
      <c r="L841" s="794"/>
      <c r="M841" s="1076"/>
      <c r="N841" s="1076"/>
      <c r="O841" s="794"/>
      <c r="P841" s="794"/>
      <c r="Q841" s="794"/>
    </row>
    <row r="842" ht="25.15" customHeight="true" x14ac:dyDescent="0.2">
      <c r="C842" s="1077"/>
      <c r="D842" s="1076"/>
      <c r="E842" s="794"/>
      <c r="F842" s="794"/>
      <c r="G842" s="794"/>
      <c r="H842" s="1076"/>
      <c r="I842" s="1076"/>
      <c r="J842" s="794"/>
      <c r="K842" s="794"/>
      <c r="L842" s="794"/>
      <c r="M842" s="1076"/>
      <c r="N842" s="1076"/>
      <c r="O842" s="794"/>
      <c r="P842" s="794"/>
      <c r="Q842" s="794"/>
    </row>
    <row r="843" ht="25.15" customHeight="true" x14ac:dyDescent="0.2">
      <c r="C843" s="1077"/>
      <c r="D843" s="1076"/>
      <c r="E843" s="794"/>
      <c r="F843" s="794"/>
      <c r="G843" s="794"/>
      <c r="H843" s="1076"/>
      <c r="I843" s="1076"/>
      <c r="J843" s="794"/>
      <c r="K843" s="794"/>
      <c r="L843" s="794"/>
      <c r="M843" s="1076"/>
      <c r="N843" s="1076"/>
      <c r="O843" s="794"/>
      <c r="P843" s="794"/>
      <c r="Q843" s="794"/>
    </row>
    <row r="844" ht="25.15" customHeight="true" x14ac:dyDescent="0.2">
      <c r="C844" s="1077"/>
      <c r="D844" s="1076"/>
      <c r="E844" s="794"/>
      <c r="F844" s="794"/>
      <c r="G844" s="794"/>
      <c r="H844" s="1076"/>
      <c r="I844" s="1076"/>
      <c r="J844" s="794"/>
      <c r="K844" s="794"/>
      <c r="L844" s="794"/>
      <c r="M844" s="1076"/>
      <c r="N844" s="1076"/>
      <c r="O844" s="794"/>
      <c r="P844" s="794"/>
      <c r="Q844" s="794"/>
    </row>
    <row r="845" ht="25.15" customHeight="true" x14ac:dyDescent="0.2">
      <c r="C845" s="1077"/>
      <c r="D845" s="1076"/>
      <c r="E845" s="794"/>
      <c r="F845" s="794"/>
      <c r="G845" s="794"/>
      <c r="H845" s="1076"/>
      <c r="I845" s="1076"/>
      <c r="J845" s="794"/>
      <c r="K845" s="794"/>
      <c r="L845" s="794"/>
      <c r="M845" s="1076"/>
      <c r="N845" s="1076"/>
      <c r="O845" s="794"/>
      <c r="P845" s="794"/>
      <c r="Q845" s="794"/>
    </row>
    <row r="846" ht="25.15" customHeight="true" x14ac:dyDescent="0.2">
      <c r="C846" s="1077"/>
      <c r="D846" s="1076"/>
      <c r="E846" s="794"/>
      <c r="F846" s="794"/>
      <c r="G846" s="794"/>
      <c r="H846" s="1076"/>
      <c r="I846" s="1076"/>
      <c r="J846" s="794"/>
      <c r="K846" s="794"/>
      <c r="L846" s="794"/>
      <c r="M846" s="1076"/>
      <c r="N846" s="1076"/>
      <c r="O846" s="794"/>
      <c r="P846" s="794"/>
      <c r="Q846" s="794"/>
    </row>
    <row r="847" ht="25.15" customHeight="true" x14ac:dyDescent="0.2">
      <c r="C847" s="1077"/>
      <c r="D847" s="1076"/>
      <c r="E847" s="794"/>
      <c r="F847" s="794"/>
      <c r="G847" s="794"/>
      <c r="H847" s="1076"/>
      <c r="I847" s="1076"/>
      <c r="J847" s="794"/>
      <c r="K847" s="794"/>
      <c r="L847" s="794"/>
      <c r="M847" s="1076"/>
      <c r="N847" s="1076"/>
      <c r="O847" s="794"/>
      <c r="P847" s="794"/>
      <c r="Q847" s="794"/>
    </row>
    <row r="848" ht="25.15" customHeight="true" x14ac:dyDescent="0.2">
      <c r="C848" s="1077"/>
      <c r="D848" s="1076"/>
      <c r="E848" s="794"/>
      <c r="F848" s="794"/>
      <c r="G848" s="794"/>
      <c r="H848" s="1076"/>
      <c r="I848" s="1076"/>
      <c r="J848" s="794"/>
      <c r="K848" s="794"/>
      <c r="L848" s="794"/>
      <c r="M848" s="1076"/>
      <c r="N848" s="1076"/>
      <c r="O848" s="794"/>
      <c r="P848" s="794"/>
      <c r="Q848" s="794"/>
    </row>
    <row r="849" ht="25.15" customHeight="true" x14ac:dyDescent="0.2">
      <c r="C849" s="1077"/>
      <c r="D849" s="1076"/>
      <c r="E849" s="794"/>
      <c r="F849" s="794"/>
      <c r="G849" s="794"/>
      <c r="H849" s="1076"/>
      <c r="I849" s="1076"/>
      <c r="J849" s="794"/>
      <c r="K849" s="794"/>
      <c r="L849" s="794"/>
      <c r="M849" s="1076"/>
      <c r="N849" s="1076"/>
      <c r="O849" s="794"/>
      <c r="P849" s="794"/>
      <c r="Q849" s="794"/>
    </row>
    <row r="850" ht="25.15" customHeight="true" x14ac:dyDescent="0.2">
      <c r="C850" s="1077"/>
      <c r="D850" s="1076"/>
      <c r="E850" s="794"/>
      <c r="F850" s="794"/>
      <c r="G850" s="794"/>
      <c r="H850" s="1076"/>
      <c r="I850" s="1076"/>
      <c r="J850" s="794"/>
      <c r="K850" s="794"/>
      <c r="L850" s="794"/>
      <c r="M850" s="1076"/>
      <c r="N850" s="1076"/>
      <c r="O850" s="794"/>
      <c r="P850" s="794"/>
      <c r="Q850" s="794"/>
    </row>
    <row r="851" ht="25.15" customHeight="true" x14ac:dyDescent="0.2">
      <c r="C851" s="1077"/>
      <c r="D851" s="1076"/>
      <c r="E851" s="794"/>
      <c r="F851" s="794"/>
      <c r="G851" s="794"/>
      <c r="H851" s="1076"/>
      <c r="I851" s="1076"/>
      <c r="J851" s="794"/>
      <c r="K851" s="794"/>
      <c r="L851" s="794"/>
      <c r="M851" s="1076"/>
      <c r="N851" s="1076"/>
      <c r="O851" s="794"/>
      <c r="P851" s="794"/>
      <c r="Q851" s="794"/>
    </row>
    <row r="852" ht="25.15" customHeight="true" x14ac:dyDescent="0.2">
      <c r="C852" s="1077"/>
      <c r="D852" s="1076"/>
      <c r="E852" s="794"/>
      <c r="F852" s="794"/>
      <c r="G852" s="794"/>
      <c r="H852" s="1076"/>
      <c r="I852" s="1076"/>
      <c r="J852" s="794"/>
      <c r="K852" s="794"/>
      <c r="L852" s="794"/>
      <c r="M852" s="1076"/>
      <c r="N852" s="1076"/>
      <c r="O852" s="794"/>
      <c r="P852" s="794"/>
      <c r="Q852" s="794"/>
    </row>
    <row r="853" ht="25.15" customHeight="true" x14ac:dyDescent="0.2">
      <c r="C853" s="1077"/>
      <c r="D853" s="1076"/>
      <c r="E853" s="794"/>
      <c r="F853" s="794"/>
      <c r="G853" s="794"/>
      <c r="H853" s="1076"/>
      <c r="I853" s="1076"/>
      <c r="J853" s="794"/>
      <c r="K853" s="794"/>
      <c r="L853" s="794"/>
      <c r="M853" s="1076"/>
      <c r="N853" s="1076"/>
      <c r="O853" s="794"/>
      <c r="P853" s="794"/>
      <c r="Q853" s="794"/>
    </row>
    <row r="854" ht="25.15" customHeight="true" x14ac:dyDescent="0.2">
      <c r="C854" s="1077"/>
      <c r="D854" s="1076"/>
      <c r="E854" s="794"/>
      <c r="F854" s="794"/>
      <c r="G854" s="794"/>
      <c r="H854" s="1076"/>
      <c r="I854" s="1076"/>
      <c r="J854" s="794"/>
      <c r="K854" s="794"/>
      <c r="L854" s="794"/>
      <c r="M854" s="1076"/>
      <c r="N854" s="1076"/>
      <c r="O854" s="794"/>
      <c r="P854" s="794"/>
      <c r="Q854" s="794"/>
    </row>
    <row r="855" ht="25.15" customHeight="true" x14ac:dyDescent="0.2">
      <c r="C855" s="1077"/>
      <c r="D855" s="1076"/>
      <c r="E855" s="794"/>
      <c r="F855" s="794"/>
      <c r="G855" s="794"/>
      <c r="H855" s="1076"/>
      <c r="I855" s="1076"/>
      <c r="J855" s="794"/>
      <c r="K855" s="794"/>
      <c r="L855" s="794"/>
      <c r="M855" s="1076"/>
      <c r="N855" s="1076"/>
      <c r="O855" s="794"/>
      <c r="P855" s="794"/>
      <c r="Q855" s="794"/>
    </row>
    <row r="856" ht="25.15" customHeight="true" x14ac:dyDescent="0.2">
      <c r="C856" s="1077"/>
      <c r="D856" s="1076"/>
      <c r="E856" s="794"/>
      <c r="F856" s="794"/>
      <c r="G856" s="794"/>
      <c r="H856" s="1076"/>
      <c r="I856" s="1076"/>
      <c r="J856" s="794"/>
      <c r="K856" s="794"/>
      <c r="L856" s="794"/>
      <c r="M856" s="1076"/>
      <c r="N856" s="1076"/>
      <c r="O856" s="794"/>
      <c r="P856" s="794"/>
      <c r="Q856" s="794"/>
    </row>
    <row r="857" ht="25.15" customHeight="true" x14ac:dyDescent="0.2">
      <c r="C857" s="1077"/>
      <c r="D857" s="1076"/>
      <c r="E857" s="794"/>
      <c r="F857" s="794"/>
      <c r="G857" s="794"/>
      <c r="H857" s="1076"/>
      <c r="I857" s="1076"/>
      <c r="J857" s="794"/>
      <c r="K857" s="794"/>
      <c r="L857" s="794"/>
      <c r="M857" s="1076"/>
      <c r="N857" s="1076"/>
      <c r="O857" s="794"/>
      <c r="P857" s="794"/>
      <c r="Q857" s="794"/>
    </row>
    <row r="858" ht="25.15" customHeight="true" x14ac:dyDescent="0.2">
      <c r="C858" s="1077"/>
      <c r="D858" s="1076"/>
      <c r="E858" s="794"/>
      <c r="F858" s="794"/>
      <c r="G858" s="794"/>
      <c r="H858" s="1076"/>
      <c r="I858" s="1076"/>
      <c r="J858" s="794"/>
      <c r="K858" s="794"/>
      <c r="L858" s="794"/>
      <c r="M858" s="1076"/>
      <c r="N858" s="1076"/>
      <c r="O858" s="794"/>
      <c r="P858" s="794"/>
      <c r="Q858" s="794"/>
    </row>
    <row r="859" ht="25.15" customHeight="true" x14ac:dyDescent="0.2">
      <c r="C859" s="1075"/>
      <c r="D859" s="1076"/>
      <c r="E859" s="794"/>
      <c r="F859" s="794"/>
      <c r="G859" s="794"/>
      <c r="H859" s="1076"/>
      <c r="I859" s="1076"/>
      <c r="J859" s="794"/>
      <c r="K859" s="794"/>
      <c r="L859" s="794"/>
      <c r="M859" s="1076"/>
      <c r="N859" s="1076"/>
      <c r="O859" s="794"/>
      <c r="P859" s="794"/>
      <c r="Q859" s="794"/>
    </row>
    <row r="860" ht="25.15" customHeight="true" x14ac:dyDescent="0.2">
      <c r="C860" s="1075"/>
      <c r="D860" s="1076"/>
      <c r="E860" s="794"/>
      <c r="F860" s="794"/>
      <c r="G860" s="794"/>
      <c r="H860" s="1076"/>
      <c r="I860" s="1076"/>
      <c r="J860" s="794"/>
      <c r="K860" s="794"/>
      <c r="L860" s="794"/>
      <c r="M860" s="1076"/>
      <c r="N860" s="1076"/>
      <c r="O860" s="794"/>
      <c r="P860" s="794"/>
      <c r="Q860" s="794"/>
    </row>
    <row r="861" ht="25.15" customHeight="true" x14ac:dyDescent="0.2">
      <c r="C861" s="1075"/>
      <c r="D861" s="1076"/>
      <c r="E861" s="794"/>
      <c r="F861" s="794"/>
      <c r="G861" s="794"/>
      <c r="H861" s="1076"/>
      <c r="I861" s="1076"/>
      <c r="J861" s="794"/>
      <c r="K861" s="794"/>
      <c r="L861" s="794"/>
      <c r="M861" s="1076"/>
      <c r="N861" s="1076"/>
      <c r="O861" s="794"/>
      <c r="P861" s="794"/>
      <c r="Q861" s="794"/>
    </row>
    <row r="862" ht="25.15" customHeight="true" x14ac:dyDescent="0.2">
      <c r="C862" s="1075"/>
      <c r="D862" s="1076"/>
      <c r="E862" s="794"/>
      <c r="F862" s="794"/>
      <c r="G862" s="794"/>
      <c r="H862" s="1076"/>
      <c r="I862" s="1076"/>
      <c r="J862" s="794"/>
      <c r="K862" s="794"/>
      <c r="L862" s="794"/>
      <c r="M862" s="1076"/>
      <c r="N862" s="1076"/>
      <c r="O862" s="794"/>
      <c r="P862" s="794"/>
      <c r="Q862" s="794"/>
    </row>
    <row r="863" ht="25.15" customHeight="true" x14ac:dyDescent="0.2">
      <c r="C863" s="1075"/>
      <c r="D863" s="1076"/>
      <c r="E863" s="794"/>
      <c r="F863" s="794"/>
      <c r="G863" s="794"/>
      <c r="H863" s="1076"/>
      <c r="I863" s="1076"/>
      <c r="J863" s="794"/>
      <c r="K863" s="794"/>
      <c r="L863" s="794"/>
      <c r="M863" s="1076"/>
      <c r="N863" s="1076"/>
      <c r="O863" s="794"/>
      <c r="P863" s="794"/>
      <c r="Q863" s="794"/>
    </row>
    <row r="864" ht="25.15" customHeight="true" x14ac:dyDescent="0.2">
      <c r="C864" s="1075"/>
      <c r="D864" s="1076"/>
      <c r="E864" s="794"/>
      <c r="F864" s="794"/>
      <c r="G864" s="794"/>
      <c r="H864" s="1076"/>
      <c r="I864" s="1076"/>
      <c r="J864" s="794"/>
      <c r="K864" s="794"/>
      <c r="L864" s="794"/>
      <c r="M864" s="1076"/>
      <c r="N864" s="1076"/>
      <c r="O864" s="794"/>
      <c r="P864" s="794"/>
      <c r="Q864" s="794"/>
    </row>
    <row r="865" ht="25.15" customHeight="true" x14ac:dyDescent="0.2">
      <c r="C865" s="1075"/>
      <c r="D865" s="1076"/>
      <c r="E865" s="794"/>
      <c r="F865" s="794"/>
      <c r="G865" s="794"/>
      <c r="H865" s="1076"/>
      <c r="I865" s="1076"/>
      <c r="J865" s="794"/>
      <c r="K865" s="794"/>
      <c r="L865" s="794"/>
      <c r="M865" s="1076"/>
      <c r="N865" s="1076"/>
      <c r="O865" s="794"/>
      <c r="P865" s="794"/>
      <c r="Q865" s="794"/>
    </row>
    <row r="866" ht="25.15" customHeight="true" x14ac:dyDescent="0.2">
      <c r="C866" s="1075"/>
      <c r="D866" s="1076"/>
      <c r="E866" s="794"/>
      <c r="F866" s="794"/>
      <c r="G866" s="794"/>
      <c r="H866" s="1076"/>
      <c r="I866" s="1076"/>
      <c r="J866" s="794"/>
      <c r="K866" s="794"/>
      <c r="L866" s="794"/>
      <c r="M866" s="1076"/>
      <c r="N866" s="1076"/>
      <c r="O866" s="794"/>
      <c r="P866" s="794"/>
      <c r="Q866" s="794"/>
    </row>
    <row r="867" ht="25.15" customHeight="true" x14ac:dyDescent="0.2">
      <c r="C867" s="1075"/>
      <c r="D867" s="1076"/>
      <c r="E867" s="794"/>
      <c r="F867" s="794"/>
      <c r="G867" s="794"/>
      <c r="H867" s="1076"/>
      <c r="I867" s="1076"/>
      <c r="J867" s="794"/>
      <c r="K867" s="794"/>
      <c r="L867" s="794"/>
      <c r="M867" s="1076"/>
      <c r="N867" s="1076"/>
      <c r="O867" s="794"/>
      <c r="P867" s="794"/>
      <c r="Q867" s="794"/>
    </row>
    <row r="868" ht="25.15" customHeight="true" x14ac:dyDescent="0.2">
      <c r="C868" s="1075"/>
      <c r="D868" s="1076"/>
      <c r="E868" s="794"/>
      <c r="F868" s="794"/>
      <c r="G868" s="794"/>
      <c r="H868" s="1076"/>
      <c r="I868" s="1076"/>
      <c r="J868" s="794"/>
      <c r="K868" s="794"/>
      <c r="L868" s="794"/>
      <c r="M868" s="1076"/>
      <c r="N868" s="1076"/>
      <c r="O868" s="794"/>
      <c r="P868" s="794"/>
      <c r="Q868" s="794"/>
    </row>
    <row r="869" ht="25.15" customHeight="true" x14ac:dyDescent="0.2">
      <c r="C869" s="1075"/>
      <c r="D869" s="1076"/>
      <c r="E869" s="794"/>
      <c r="F869" s="794"/>
      <c r="G869" s="794"/>
      <c r="H869" s="1076"/>
      <c r="I869" s="1076"/>
      <c r="J869" s="794"/>
      <c r="K869" s="794"/>
      <c r="L869" s="794"/>
      <c r="M869" s="1076"/>
      <c r="N869" s="1076"/>
      <c r="O869" s="794"/>
      <c r="P869" s="794"/>
      <c r="Q869" s="794"/>
    </row>
    <row r="870" ht="25.15" customHeight="true" x14ac:dyDescent="0.2">
      <c r="C870" s="1075"/>
      <c r="D870" s="1076"/>
      <c r="E870" s="794"/>
      <c r="F870" s="794"/>
      <c r="G870" s="794"/>
      <c r="H870" s="1076"/>
      <c r="I870" s="1076"/>
      <c r="J870" s="794"/>
      <c r="K870" s="794"/>
      <c r="L870" s="794"/>
      <c r="M870" s="1076"/>
      <c r="N870" s="1076"/>
      <c r="O870" s="794"/>
      <c r="P870" s="794"/>
      <c r="Q870" s="794"/>
    </row>
    <row r="871" ht="25.15" customHeight="true" x14ac:dyDescent="0.2">
      <c r="C871" s="1075"/>
      <c r="D871" s="1076"/>
      <c r="E871" s="794"/>
      <c r="F871" s="794"/>
      <c r="G871" s="794"/>
      <c r="H871" s="1076"/>
      <c r="I871" s="1076"/>
      <c r="J871" s="794"/>
      <c r="K871" s="794"/>
      <c r="L871" s="794"/>
      <c r="M871" s="1076"/>
      <c r="N871" s="1076"/>
      <c r="O871" s="794"/>
      <c r="P871" s="794"/>
      <c r="Q871" s="794"/>
    </row>
    <row r="872" ht="25.15" customHeight="true" x14ac:dyDescent="0.2">
      <c r="C872" s="1075"/>
      <c r="D872" s="1076"/>
      <c r="E872" s="794"/>
      <c r="F872" s="794"/>
      <c r="G872" s="794"/>
      <c r="H872" s="1076"/>
      <c r="I872" s="1076"/>
      <c r="J872" s="794"/>
      <c r="K872" s="794"/>
      <c r="L872" s="794"/>
      <c r="M872" s="1076"/>
      <c r="N872" s="1076"/>
      <c r="O872" s="794"/>
      <c r="P872" s="794"/>
      <c r="Q872" s="794"/>
    </row>
    <row r="873" ht="25.15" customHeight="true" x14ac:dyDescent="0.2">
      <c r="C873" s="1075"/>
      <c r="D873" s="1076"/>
      <c r="E873" s="794"/>
      <c r="F873" s="794"/>
      <c r="G873" s="794"/>
      <c r="H873" s="1076"/>
      <c r="I873" s="1076"/>
      <c r="J873" s="794"/>
      <c r="K873" s="794"/>
      <c r="L873" s="794"/>
      <c r="M873" s="1076"/>
      <c r="N873" s="1076"/>
      <c r="O873" s="794"/>
      <c r="P873" s="794"/>
      <c r="Q873" s="794"/>
    </row>
    <row r="874" ht="25.15" customHeight="true" x14ac:dyDescent="0.2">
      <c r="C874" s="1075"/>
      <c r="D874" s="1076"/>
      <c r="E874" s="794"/>
      <c r="F874" s="794"/>
      <c r="G874" s="794"/>
      <c r="H874" s="1076"/>
      <c r="I874" s="1076"/>
      <c r="J874" s="794"/>
      <c r="K874" s="794"/>
      <c r="L874" s="794"/>
      <c r="M874" s="1076"/>
      <c r="N874" s="1076"/>
      <c r="O874" s="794"/>
      <c r="P874" s="794"/>
      <c r="Q874" s="794"/>
    </row>
    <row r="875" ht="25.15" customHeight="true" x14ac:dyDescent="0.2">
      <c r="C875" s="1075"/>
      <c r="D875" s="1076"/>
      <c r="E875" s="794"/>
      <c r="F875" s="794"/>
      <c r="G875" s="794"/>
      <c r="H875" s="1076"/>
      <c r="I875" s="1076"/>
      <c r="J875" s="794"/>
      <c r="K875" s="794"/>
      <c r="L875" s="794"/>
      <c r="M875" s="1076"/>
      <c r="N875" s="1076"/>
      <c r="O875" s="794"/>
      <c r="P875" s="794"/>
      <c r="Q875" s="794"/>
    </row>
    <row r="876" ht="25.15" customHeight="true" x14ac:dyDescent="0.2">
      <c r="C876" s="1075"/>
      <c r="D876" s="1076"/>
      <c r="E876" s="794"/>
      <c r="F876" s="794"/>
      <c r="G876" s="794"/>
      <c r="H876" s="1076"/>
      <c r="I876" s="1076"/>
      <c r="J876" s="794"/>
      <c r="K876" s="794"/>
      <c r="L876" s="794"/>
      <c r="M876" s="1076"/>
      <c r="N876" s="1076"/>
      <c r="O876" s="794"/>
      <c r="P876" s="794"/>
      <c r="Q876" s="794"/>
    </row>
    <row r="877" ht="25.15" customHeight="true" x14ac:dyDescent="0.2">
      <c r="C877" s="1075"/>
      <c r="D877" s="1076"/>
      <c r="E877" s="794"/>
      <c r="F877" s="794"/>
      <c r="G877" s="794"/>
      <c r="H877" s="1076"/>
      <c r="I877" s="1076"/>
      <c r="J877" s="794"/>
      <c r="K877" s="794"/>
      <c r="L877" s="794"/>
      <c r="M877" s="1076"/>
      <c r="N877" s="1076"/>
      <c r="O877" s="794"/>
      <c r="P877" s="794"/>
      <c r="Q877" s="794"/>
    </row>
    <row r="878" ht="25.15" customHeight="true" x14ac:dyDescent="0.2">
      <c r="C878" s="1075"/>
      <c r="D878" s="1076"/>
      <c r="E878" s="794"/>
      <c r="F878" s="794"/>
      <c r="G878" s="794"/>
      <c r="H878" s="1076"/>
      <c r="I878" s="1076"/>
      <c r="J878" s="794"/>
      <c r="K878" s="794"/>
      <c r="L878" s="794"/>
      <c r="M878" s="1076"/>
      <c r="N878" s="1076"/>
      <c r="O878" s="794"/>
      <c r="P878" s="794"/>
      <c r="Q878" s="794"/>
    </row>
    <row r="879" ht="25.15" customHeight="true" x14ac:dyDescent="0.2">
      <c r="C879" s="1075"/>
      <c r="D879" s="1076"/>
      <c r="E879" s="794"/>
      <c r="F879" s="794"/>
      <c r="G879" s="794"/>
      <c r="H879" s="1076"/>
      <c r="I879" s="1076"/>
      <c r="J879" s="794"/>
      <c r="K879" s="794"/>
      <c r="L879" s="794"/>
      <c r="M879" s="1076"/>
      <c r="N879" s="1076"/>
      <c r="O879" s="794"/>
      <c r="P879" s="794"/>
      <c r="Q879" s="794"/>
    </row>
    <row r="880" ht="25.15" customHeight="true" x14ac:dyDescent="0.2">
      <c r="C880" s="1075"/>
      <c r="D880" s="1076"/>
      <c r="E880" s="794"/>
      <c r="F880" s="794"/>
      <c r="G880" s="794"/>
      <c r="H880" s="1076"/>
      <c r="I880" s="1076"/>
      <c r="J880" s="794"/>
      <c r="K880" s="794"/>
      <c r="L880" s="794"/>
      <c r="M880" s="1076"/>
      <c r="N880" s="1076"/>
      <c r="O880" s="794"/>
      <c r="P880" s="794"/>
      <c r="Q880" s="794"/>
    </row>
    <row r="881" ht="25.15" customHeight="true" x14ac:dyDescent="0.2">
      <c r="C881" s="1075"/>
      <c r="D881" s="1076"/>
      <c r="E881" s="794"/>
      <c r="F881" s="794"/>
      <c r="G881" s="794"/>
      <c r="H881" s="1076"/>
      <c r="I881" s="1076"/>
      <c r="J881" s="794"/>
      <c r="K881" s="794"/>
      <c r="L881" s="794"/>
      <c r="M881" s="1076"/>
      <c r="N881" s="1076"/>
      <c r="O881" s="794"/>
      <c r="P881" s="794"/>
      <c r="Q881" s="794"/>
    </row>
    <row r="882" ht="25.15" customHeight="true" x14ac:dyDescent="0.2">
      <c r="C882" s="1075"/>
      <c r="D882" s="1076"/>
      <c r="E882" s="794"/>
      <c r="F882" s="794"/>
      <c r="G882" s="794"/>
      <c r="H882" s="1076"/>
      <c r="I882" s="1076"/>
      <c r="J882" s="794"/>
      <c r="K882" s="794"/>
      <c r="L882" s="794"/>
      <c r="M882" s="1076"/>
      <c r="N882" s="1076"/>
      <c r="O882" s="794"/>
      <c r="P882" s="794"/>
      <c r="Q882" s="794"/>
    </row>
    <row r="883" ht="25.15" customHeight="true" x14ac:dyDescent="0.2">
      <c r="C883" s="1075"/>
      <c r="D883" s="1076"/>
      <c r="E883" s="794"/>
      <c r="F883" s="794"/>
      <c r="G883" s="794"/>
      <c r="H883" s="1076"/>
      <c r="I883" s="1076"/>
      <c r="J883" s="794"/>
      <c r="K883" s="794"/>
      <c r="L883" s="794"/>
      <c r="M883" s="1076"/>
      <c r="N883" s="1076"/>
      <c r="O883" s="794"/>
      <c r="P883" s="794"/>
      <c r="Q883" s="794"/>
    </row>
    <row r="884" ht="25.15" customHeight="true" x14ac:dyDescent="0.2">
      <c r="C884" s="1075"/>
      <c r="D884" s="1076"/>
      <c r="E884" s="794"/>
      <c r="F884" s="794"/>
      <c r="G884" s="794"/>
      <c r="H884" s="1076"/>
      <c r="I884" s="1076"/>
      <c r="J884" s="794"/>
      <c r="K884" s="794"/>
      <c r="L884" s="794"/>
      <c r="M884" s="1076"/>
      <c r="N884" s="1076"/>
      <c r="O884" s="794"/>
      <c r="P884" s="794"/>
      <c r="Q884" s="794"/>
    </row>
    <row r="885" ht="25.15" customHeight="true" x14ac:dyDescent="0.2">
      <c r="C885" s="1075"/>
      <c r="D885" s="1076"/>
      <c r="E885" s="794"/>
      <c r="F885" s="794"/>
      <c r="G885" s="794"/>
      <c r="H885" s="1076"/>
      <c r="I885" s="1076"/>
      <c r="J885" s="794"/>
      <c r="K885" s="794"/>
      <c r="L885" s="794"/>
      <c r="M885" s="1076"/>
      <c r="N885" s="1076"/>
      <c r="O885" s="794"/>
      <c r="P885" s="794"/>
      <c r="Q885" s="794"/>
    </row>
    <row r="886" ht="25.15" customHeight="true" x14ac:dyDescent="0.2">
      <c r="C886" s="1075"/>
      <c r="D886" s="1076"/>
      <c r="E886" s="794"/>
      <c r="F886" s="794"/>
      <c r="G886" s="794"/>
      <c r="H886" s="1076"/>
      <c r="I886" s="1076"/>
      <c r="J886" s="794"/>
      <c r="K886" s="794"/>
      <c r="L886" s="794"/>
      <c r="M886" s="1076"/>
      <c r="N886" s="1076"/>
      <c r="O886" s="794"/>
      <c r="P886" s="794"/>
      <c r="Q886" s="794"/>
    </row>
    <row r="887" ht="25.15" customHeight="true" x14ac:dyDescent="0.2">
      <c r="C887" s="1075"/>
      <c r="D887" s="1076"/>
      <c r="E887" s="794"/>
      <c r="F887" s="794"/>
      <c r="G887" s="794"/>
      <c r="H887" s="1076"/>
      <c r="I887" s="1076"/>
      <c r="J887" s="794"/>
      <c r="K887" s="794"/>
      <c r="L887" s="794"/>
      <c r="M887" s="1076"/>
      <c r="N887" s="1076"/>
      <c r="O887" s="794"/>
      <c r="P887" s="794"/>
      <c r="Q887" s="794"/>
    </row>
    <row r="888" ht="25.15" customHeight="true" x14ac:dyDescent="0.2">
      <c r="C888" s="1075"/>
      <c r="D888" s="1076"/>
      <c r="E888" s="794"/>
      <c r="F888" s="794"/>
      <c r="G888" s="794"/>
      <c r="H888" s="1076"/>
      <c r="I888" s="1076"/>
      <c r="J888" s="794"/>
      <c r="K888" s="794"/>
      <c r="L888" s="794"/>
      <c r="M888" s="1076"/>
      <c r="N888" s="1076"/>
      <c r="O888" s="794"/>
      <c r="P888" s="794"/>
      <c r="Q888" s="794"/>
    </row>
    <row r="889" ht="25.15" customHeight="true" x14ac:dyDescent="0.2">
      <c r="C889" s="1075"/>
      <c r="D889" s="1076"/>
      <c r="E889" s="794"/>
      <c r="F889" s="794"/>
      <c r="G889" s="794"/>
      <c r="H889" s="1076"/>
      <c r="I889" s="1076"/>
      <c r="J889" s="794"/>
      <c r="K889" s="794"/>
      <c r="L889" s="794"/>
      <c r="M889" s="1076"/>
      <c r="N889" s="1076"/>
      <c r="O889" s="794"/>
      <c r="P889" s="794"/>
      <c r="Q889" s="794"/>
    </row>
    <row r="890" ht="25.15" customHeight="true" x14ac:dyDescent="0.2">
      <c r="C890" s="1075"/>
      <c r="D890" s="1076"/>
      <c r="E890" s="794"/>
      <c r="F890" s="794"/>
      <c r="G890" s="794"/>
      <c r="H890" s="1076"/>
      <c r="I890" s="1076"/>
      <c r="J890" s="794"/>
      <c r="K890" s="794"/>
      <c r="L890" s="794"/>
      <c r="M890" s="1076"/>
      <c r="N890" s="1076"/>
      <c r="O890" s="794"/>
      <c r="P890" s="794"/>
      <c r="Q890" s="794"/>
    </row>
    <row r="891" ht="25.15" customHeight="true" x14ac:dyDescent="0.2">
      <c r="C891" s="1075"/>
      <c r="D891" s="1076"/>
      <c r="E891" s="794"/>
      <c r="F891" s="794"/>
      <c r="G891" s="794"/>
      <c r="H891" s="1076"/>
      <c r="I891" s="1076"/>
      <c r="J891" s="794"/>
      <c r="K891" s="794"/>
      <c r="L891" s="794"/>
      <c r="M891" s="1076"/>
      <c r="N891" s="1076"/>
      <c r="O891" s="794"/>
      <c r="P891" s="794"/>
      <c r="Q891" s="794"/>
    </row>
    <row r="892" ht="25.15" customHeight="true" x14ac:dyDescent="0.2">
      <c r="C892" s="1075"/>
      <c r="D892" s="1076"/>
      <c r="E892" s="794"/>
      <c r="F892" s="794"/>
      <c r="G892" s="794"/>
      <c r="H892" s="1076"/>
      <c r="I892" s="1076"/>
      <c r="J892" s="794"/>
      <c r="K892" s="794"/>
      <c r="L892" s="794"/>
      <c r="M892" s="1076"/>
      <c r="N892" s="1076"/>
      <c r="O892" s="794"/>
      <c r="P892" s="794"/>
      <c r="Q892" s="794"/>
    </row>
    <row r="893" ht="25.15" customHeight="true" x14ac:dyDescent="0.2">
      <c r="C893" s="1075"/>
      <c r="D893" s="1076"/>
      <c r="E893" s="794"/>
      <c r="F893" s="794"/>
      <c r="G893" s="794"/>
      <c r="H893" s="1076"/>
      <c r="I893" s="1076"/>
      <c r="J893" s="794"/>
      <c r="K893" s="794"/>
      <c r="L893" s="794"/>
      <c r="M893" s="1076"/>
      <c r="N893" s="1076"/>
      <c r="O893" s="794"/>
      <c r="P893" s="794"/>
      <c r="Q893" s="794"/>
    </row>
    <row r="894" ht="25.15" customHeight="true" x14ac:dyDescent="0.2">
      <c r="C894" s="1075"/>
      <c r="D894" s="1076"/>
      <c r="E894" s="794"/>
      <c r="F894" s="794"/>
      <c r="G894" s="794"/>
      <c r="H894" s="1076"/>
      <c r="I894" s="1076"/>
      <c r="J894" s="794"/>
      <c r="K894" s="794"/>
      <c r="L894" s="794"/>
      <c r="M894" s="1076"/>
      <c r="N894" s="1076"/>
      <c r="O894" s="794"/>
      <c r="P894" s="794"/>
      <c r="Q894" s="794"/>
    </row>
    <row r="895" ht="25.15" customHeight="true" x14ac:dyDescent="0.2">
      <c r="C895" s="1075"/>
      <c r="D895" s="1076"/>
      <c r="E895" s="794"/>
      <c r="F895" s="794"/>
      <c r="G895" s="794"/>
      <c r="H895" s="1076"/>
      <c r="I895" s="1076"/>
      <c r="J895" s="794"/>
      <c r="K895" s="794"/>
      <c r="L895" s="794"/>
      <c r="M895" s="1076"/>
      <c r="N895" s="1076"/>
      <c r="O895" s="794"/>
      <c r="P895" s="794"/>
      <c r="Q895" s="794"/>
    </row>
    <row r="896" ht="25.15" customHeight="true" x14ac:dyDescent="0.2">
      <c r="C896" s="1075"/>
      <c r="D896" s="1076"/>
      <c r="E896" s="794"/>
      <c r="F896" s="794"/>
      <c r="G896" s="794"/>
      <c r="H896" s="1076"/>
      <c r="I896" s="1076"/>
      <c r="J896" s="794"/>
      <c r="K896" s="794"/>
      <c r="L896" s="794"/>
      <c r="M896" s="1076"/>
      <c r="N896" s="1076"/>
      <c r="O896" s="794"/>
      <c r="P896" s="794"/>
      <c r="Q896" s="794"/>
    </row>
    <row r="897" ht="25.15" customHeight="true" x14ac:dyDescent="0.2">
      <c r="C897" s="1075"/>
      <c r="D897" s="1076"/>
      <c r="E897" s="794"/>
      <c r="F897" s="794"/>
      <c r="G897" s="794"/>
      <c r="H897" s="1076"/>
      <c r="I897" s="1076"/>
      <c r="J897" s="794"/>
      <c r="K897" s="794"/>
      <c r="L897" s="794"/>
      <c r="M897" s="1076"/>
      <c r="N897" s="1076"/>
      <c r="O897" s="794"/>
      <c r="P897" s="794"/>
      <c r="Q897" s="794"/>
    </row>
    <row r="898" ht="25.15" customHeight="true" x14ac:dyDescent="0.2">
      <c r="C898" s="1075"/>
      <c r="D898" s="1076"/>
      <c r="E898" s="794"/>
      <c r="F898" s="794"/>
      <c r="G898" s="794"/>
      <c r="H898" s="1076"/>
      <c r="I898" s="1076"/>
      <c r="J898" s="794"/>
      <c r="K898" s="794"/>
      <c r="L898" s="794"/>
      <c r="M898" s="1076"/>
      <c r="N898" s="1076"/>
      <c r="O898" s="794"/>
      <c r="P898" s="794"/>
      <c r="Q898" s="794"/>
    </row>
    <row r="899" ht="25.15" customHeight="true" x14ac:dyDescent="0.2">
      <c r="C899" s="1075"/>
      <c r="D899" s="1076"/>
      <c r="E899" s="794"/>
      <c r="F899" s="794"/>
      <c r="G899" s="794"/>
      <c r="H899" s="1076"/>
      <c r="I899" s="1076"/>
      <c r="J899" s="794"/>
      <c r="K899" s="794"/>
      <c r="L899" s="794"/>
      <c r="M899" s="1076"/>
      <c r="N899" s="1076"/>
      <c r="O899" s="794"/>
      <c r="P899" s="794"/>
      <c r="Q899" s="794"/>
    </row>
    <row r="900" ht="25.15" customHeight="true" x14ac:dyDescent="0.2">
      <c r="C900" s="1075"/>
      <c r="D900" s="1076"/>
      <c r="E900" s="794"/>
      <c r="F900" s="794"/>
      <c r="G900" s="794"/>
      <c r="H900" s="1076"/>
      <c r="I900" s="1076"/>
      <c r="J900" s="794"/>
      <c r="K900" s="794"/>
      <c r="L900" s="794"/>
      <c r="M900" s="1076"/>
      <c r="N900" s="1076"/>
      <c r="O900" s="794"/>
      <c r="P900" s="794"/>
      <c r="Q900" s="794"/>
    </row>
    <row r="901" ht="25.15" customHeight="true" x14ac:dyDescent="0.2">
      <c r="C901" s="1075"/>
      <c r="D901" s="1076"/>
      <c r="E901" s="794"/>
      <c r="F901" s="794"/>
      <c r="G901" s="794"/>
      <c r="H901" s="1076"/>
      <c r="I901" s="1076"/>
      <c r="J901" s="794"/>
      <c r="K901" s="794"/>
      <c r="L901" s="794"/>
      <c r="M901" s="1076"/>
      <c r="N901" s="1076"/>
      <c r="O901" s="794"/>
      <c r="P901" s="794"/>
      <c r="Q901" s="794"/>
    </row>
    <row r="902" ht="25.15" customHeight="true" x14ac:dyDescent="0.2">
      <c r="C902" s="1075"/>
      <c r="D902" s="1076"/>
      <c r="E902" s="794"/>
      <c r="F902" s="794"/>
      <c r="G902" s="794"/>
      <c r="H902" s="1076"/>
      <c r="I902" s="1076"/>
      <c r="J902" s="794"/>
      <c r="K902" s="794"/>
      <c r="L902" s="794"/>
      <c r="M902" s="1076"/>
      <c r="N902" s="1076"/>
      <c r="O902" s="794"/>
      <c r="P902" s="794"/>
      <c r="Q902" s="794"/>
    </row>
    <row r="903" ht="25.15" customHeight="true" x14ac:dyDescent="0.2">
      <c r="C903" s="1075"/>
      <c r="D903" s="1076"/>
      <c r="E903" s="794"/>
      <c r="F903" s="794"/>
      <c r="G903" s="794"/>
      <c r="H903" s="1076"/>
      <c r="I903" s="1076"/>
      <c r="J903" s="794"/>
      <c r="K903" s="794"/>
      <c r="L903" s="794"/>
      <c r="M903" s="1076"/>
      <c r="N903" s="1076"/>
      <c r="O903" s="794"/>
      <c r="P903" s="794"/>
      <c r="Q903" s="794"/>
    </row>
    <row r="904" ht="25.15" customHeight="true" x14ac:dyDescent="0.2">
      <c r="C904" s="1075"/>
      <c r="D904" s="1076"/>
      <c r="E904" s="794"/>
      <c r="F904" s="794"/>
      <c r="G904" s="794"/>
      <c r="H904" s="1076"/>
      <c r="I904" s="1076"/>
      <c r="J904" s="794"/>
      <c r="K904" s="794"/>
      <c r="L904" s="794"/>
      <c r="M904" s="1076"/>
      <c r="N904" s="1076"/>
      <c r="O904" s="794"/>
      <c r="P904" s="794"/>
      <c r="Q904" s="794"/>
    </row>
    <row r="905" ht="25.15" customHeight="true" x14ac:dyDescent="0.2">
      <c r="C905" s="1075"/>
      <c r="D905" s="1076"/>
      <c r="E905" s="794"/>
      <c r="F905" s="794"/>
      <c r="G905" s="794"/>
      <c r="H905" s="1076"/>
      <c r="I905" s="1076"/>
      <c r="J905" s="794"/>
      <c r="K905" s="794"/>
      <c r="L905" s="794"/>
      <c r="M905" s="1076"/>
      <c r="N905" s="1076"/>
      <c r="O905" s="794"/>
      <c r="P905" s="794"/>
      <c r="Q905" s="794"/>
    </row>
    <row r="906" ht="25.15" customHeight="true" x14ac:dyDescent="0.2">
      <c r="C906" s="1075"/>
      <c r="D906" s="1076"/>
      <c r="E906" s="794"/>
      <c r="F906" s="794"/>
      <c r="G906" s="794"/>
      <c r="H906" s="1076"/>
      <c r="I906" s="1076"/>
      <c r="J906" s="794"/>
      <c r="K906" s="794"/>
      <c r="L906" s="794"/>
      <c r="M906" s="1076"/>
      <c r="N906" s="1076"/>
      <c r="O906" s="794"/>
      <c r="P906" s="794"/>
      <c r="Q906" s="794"/>
    </row>
    <row r="907" ht="25.15" customHeight="true" x14ac:dyDescent="0.2">
      <c r="C907" s="1075"/>
      <c r="D907" s="1076"/>
      <c r="E907" s="794"/>
      <c r="F907" s="794"/>
      <c r="G907" s="794"/>
      <c r="H907" s="1076"/>
      <c r="I907" s="1076"/>
      <c r="J907" s="794"/>
      <c r="K907" s="794"/>
      <c r="L907" s="794"/>
      <c r="M907" s="1076"/>
      <c r="N907" s="1076"/>
      <c r="O907" s="794"/>
      <c r="P907" s="794"/>
      <c r="Q907" s="794"/>
    </row>
    <row r="908" ht="25.15" customHeight="true" x14ac:dyDescent="0.2">
      <c r="C908" s="1075"/>
      <c r="D908" s="1076"/>
      <c r="E908" s="794"/>
      <c r="F908" s="794"/>
      <c r="G908" s="794"/>
      <c r="H908" s="1076"/>
      <c r="I908" s="1076"/>
      <c r="J908" s="794"/>
      <c r="K908" s="794"/>
      <c r="L908" s="794"/>
      <c r="M908" s="1076"/>
      <c r="N908" s="1076"/>
      <c r="O908" s="794"/>
      <c r="P908" s="794"/>
      <c r="Q908" s="794"/>
    </row>
    <row r="909" ht="25.15" customHeight="true" x14ac:dyDescent="0.2">
      <c r="C909" s="1075"/>
      <c r="D909" s="1076"/>
      <c r="E909" s="794"/>
      <c r="F909" s="794"/>
      <c r="G909" s="794"/>
      <c r="H909" s="1076"/>
      <c r="I909" s="1076"/>
      <c r="J909" s="794"/>
      <c r="K909" s="794"/>
      <c r="L909" s="794"/>
      <c r="M909" s="1076"/>
      <c r="N909" s="1076"/>
      <c r="O909" s="794"/>
      <c r="P909" s="794"/>
      <c r="Q909" s="794"/>
    </row>
    <row r="910" ht="25.15" customHeight="true" x14ac:dyDescent="0.2">
      <c r="C910" s="1075"/>
      <c r="D910" s="1076"/>
      <c r="E910" s="794"/>
      <c r="F910" s="794"/>
      <c r="G910" s="794"/>
      <c r="H910" s="1076"/>
      <c r="I910" s="1076"/>
      <c r="J910" s="794"/>
      <c r="K910" s="794"/>
      <c r="L910" s="794"/>
      <c r="M910" s="1076"/>
      <c r="N910" s="1076"/>
      <c r="O910" s="794"/>
      <c r="P910" s="794"/>
      <c r="Q910" s="794"/>
    </row>
    <row r="911" ht="25.15" customHeight="true" x14ac:dyDescent="0.2">
      <c r="C911" s="1075"/>
      <c r="D911" s="1076"/>
      <c r="E911" s="794"/>
      <c r="F911" s="794"/>
      <c r="G911" s="794"/>
      <c r="H911" s="1076"/>
      <c r="I911" s="1076"/>
      <c r="J911" s="794"/>
      <c r="K911" s="794"/>
      <c r="L911" s="794"/>
      <c r="M911" s="1076"/>
      <c r="N911" s="1076"/>
      <c r="O911" s="794"/>
      <c r="P911" s="794"/>
      <c r="Q911" s="794"/>
    </row>
    <row r="912" ht="25.15" customHeight="true" x14ac:dyDescent="0.2">
      <c r="C912" s="1075"/>
      <c r="D912" s="1076"/>
      <c r="E912" s="794"/>
      <c r="F912" s="794"/>
      <c r="G912" s="794"/>
      <c r="H912" s="1076"/>
      <c r="I912" s="1076"/>
      <c r="J912" s="794"/>
      <c r="K912" s="794"/>
      <c r="L912" s="794"/>
      <c r="M912" s="1076"/>
      <c r="N912" s="1076"/>
      <c r="O912" s="794"/>
      <c r="P912" s="794"/>
      <c r="Q912" s="794"/>
    </row>
    <row r="913" ht="25.15" customHeight="true" x14ac:dyDescent="0.2">
      <c r="C913" s="1075"/>
      <c r="D913" s="1076"/>
      <c r="E913" s="794"/>
      <c r="F913" s="794"/>
      <c r="G913" s="794"/>
      <c r="H913" s="1076"/>
      <c r="I913" s="1076"/>
      <c r="J913" s="794"/>
      <c r="K913" s="794"/>
      <c r="L913" s="794"/>
      <c r="M913" s="1076"/>
      <c r="N913" s="1076"/>
      <c r="O913" s="794"/>
      <c r="P913" s="794"/>
      <c r="Q913" s="794"/>
    </row>
    <row r="914" ht="25.15" customHeight="true" x14ac:dyDescent="0.2">
      <c r="C914" s="1075"/>
      <c r="D914" s="1076"/>
      <c r="E914" s="794"/>
      <c r="F914" s="794"/>
      <c r="G914" s="794"/>
      <c r="H914" s="1076"/>
      <c r="I914" s="1076"/>
      <c r="J914" s="794"/>
      <c r="K914" s="794"/>
      <c r="L914" s="794"/>
      <c r="M914" s="1076"/>
      <c r="N914" s="1076"/>
      <c r="O914" s="794"/>
      <c r="P914" s="794"/>
      <c r="Q914" s="794"/>
    </row>
    <row r="915" ht="25.15" customHeight="true" x14ac:dyDescent="0.2">
      <c r="C915" s="1075"/>
      <c r="D915" s="1076"/>
      <c r="E915" s="794"/>
      <c r="F915" s="794"/>
      <c r="G915" s="794"/>
      <c r="H915" s="1076"/>
      <c r="I915" s="1076"/>
      <c r="J915" s="794"/>
      <c r="K915" s="794"/>
      <c r="L915" s="794"/>
      <c r="M915" s="1076"/>
      <c r="N915" s="1076"/>
      <c r="O915" s="794"/>
      <c r="P915" s="794"/>
      <c r="Q915" s="794"/>
    </row>
    <row r="916" ht="25.15" customHeight="true" x14ac:dyDescent="0.2">
      <c r="C916" s="1075"/>
      <c r="D916" s="1076"/>
      <c r="E916" s="794"/>
      <c r="F916" s="794"/>
      <c r="G916" s="794"/>
      <c r="H916" s="1076"/>
      <c r="I916" s="1076"/>
      <c r="J916" s="794"/>
      <c r="K916" s="794"/>
      <c r="L916" s="794"/>
      <c r="M916" s="1076"/>
      <c r="N916" s="1076"/>
      <c r="O916" s="794"/>
      <c r="P916" s="794"/>
      <c r="Q916" s="794"/>
    </row>
    <row r="917" ht="25.15" customHeight="true" x14ac:dyDescent="0.2">
      <c r="C917" s="1075"/>
      <c r="D917" s="1076"/>
      <c r="E917" s="794"/>
      <c r="F917" s="794"/>
      <c r="G917" s="794"/>
      <c r="H917" s="1076"/>
      <c r="I917" s="1076"/>
      <c r="J917" s="794"/>
      <c r="K917" s="794"/>
      <c r="L917" s="794"/>
      <c r="M917" s="1076"/>
      <c r="N917" s="1076"/>
      <c r="O917" s="794"/>
      <c r="P917" s="794"/>
      <c r="Q917" s="794"/>
    </row>
    <row r="918" ht="25.15" customHeight="true" x14ac:dyDescent="0.2">
      <c r="C918" s="1075"/>
      <c r="D918" s="1076"/>
      <c r="E918" s="794"/>
      <c r="F918" s="794"/>
      <c r="G918" s="794"/>
      <c r="H918" s="1076"/>
      <c r="I918" s="1076"/>
      <c r="J918" s="794"/>
      <c r="K918" s="794"/>
      <c r="L918" s="794"/>
      <c r="M918" s="1076"/>
      <c r="N918" s="1076"/>
      <c r="O918" s="794"/>
      <c r="P918" s="794"/>
      <c r="Q918" s="794"/>
    </row>
    <row r="919" ht="25.15" customHeight="true" x14ac:dyDescent="0.2">
      <c r="C919" s="1075"/>
      <c r="D919" s="1076"/>
      <c r="E919" s="794"/>
      <c r="F919" s="794"/>
      <c r="G919" s="794"/>
      <c r="H919" s="1076"/>
      <c r="I919" s="1076"/>
      <c r="J919" s="794"/>
      <c r="K919" s="794"/>
      <c r="L919" s="794"/>
      <c r="M919" s="1076"/>
      <c r="N919" s="1076"/>
      <c r="O919" s="794"/>
      <c r="P919" s="794"/>
      <c r="Q919" s="794"/>
    </row>
    <row r="920" ht="25.15" customHeight="true" x14ac:dyDescent="0.2">
      <c r="C920" s="1075"/>
      <c r="D920" s="1076"/>
      <c r="E920" s="794"/>
      <c r="F920" s="794"/>
      <c r="G920" s="794"/>
      <c r="H920" s="1076"/>
      <c r="I920" s="1076"/>
      <c r="J920" s="794"/>
      <c r="K920" s="794"/>
      <c r="L920" s="794"/>
      <c r="M920" s="1076"/>
      <c r="N920" s="1076"/>
      <c r="O920" s="794"/>
      <c r="P920" s="794"/>
      <c r="Q920" s="794"/>
    </row>
    <row r="921" ht="25.15" customHeight="true" x14ac:dyDescent="0.2">
      <c r="C921" s="1075"/>
      <c r="D921" s="1076"/>
      <c r="E921" s="794"/>
      <c r="F921" s="794"/>
      <c r="G921" s="794"/>
      <c r="H921" s="1076"/>
      <c r="I921" s="1076"/>
      <c r="J921" s="794"/>
      <c r="K921" s="794"/>
      <c r="L921" s="794"/>
      <c r="M921" s="1076"/>
      <c r="N921" s="1076"/>
      <c r="O921" s="794"/>
      <c r="P921" s="794"/>
      <c r="Q921" s="794"/>
    </row>
    <row r="922" ht="25.15" customHeight="true" x14ac:dyDescent="0.2">
      <c r="C922" s="1075"/>
      <c r="D922" s="1076"/>
      <c r="E922" s="794"/>
      <c r="F922" s="794"/>
      <c r="G922" s="794"/>
      <c r="H922" s="1076"/>
      <c r="I922" s="1076"/>
      <c r="J922" s="794"/>
      <c r="K922" s="794"/>
      <c r="L922" s="794"/>
      <c r="M922" s="1076"/>
      <c r="N922" s="1076"/>
      <c r="O922" s="794"/>
      <c r="P922" s="794"/>
      <c r="Q922" s="794"/>
    </row>
    <row r="923" ht="25.15" customHeight="true" x14ac:dyDescent="0.2">
      <c r="C923" s="1075"/>
      <c r="D923" s="1076"/>
      <c r="E923" s="794"/>
      <c r="F923" s="794"/>
      <c r="G923" s="794"/>
      <c r="H923" s="1076"/>
      <c r="I923" s="1076"/>
      <c r="J923" s="794"/>
      <c r="K923" s="794"/>
      <c r="L923" s="794"/>
      <c r="M923" s="1076"/>
      <c r="N923" s="1076"/>
      <c r="O923" s="794"/>
      <c r="P923" s="794"/>
      <c r="Q923" s="794"/>
    </row>
    <row r="924" ht="25.15" customHeight="true" x14ac:dyDescent="0.2">
      <c r="C924" s="1075"/>
      <c r="D924" s="1076"/>
      <c r="E924" s="794"/>
      <c r="F924" s="794"/>
      <c r="G924" s="794"/>
      <c r="H924" s="1076"/>
      <c r="I924" s="1076"/>
      <c r="J924" s="794"/>
      <c r="K924" s="794"/>
      <c r="L924" s="794"/>
      <c r="M924" s="1076"/>
      <c r="N924" s="1076"/>
      <c r="O924" s="794"/>
      <c r="P924" s="794"/>
      <c r="Q924" s="794"/>
    </row>
    <row r="925" ht="25.15" customHeight="true" x14ac:dyDescent="0.2">
      <c r="C925" s="1075"/>
      <c r="D925" s="1076"/>
      <c r="E925" s="794"/>
      <c r="F925" s="794"/>
      <c r="G925" s="794"/>
      <c r="H925" s="1076"/>
      <c r="I925" s="1076"/>
      <c r="J925" s="794"/>
      <c r="K925" s="794"/>
      <c r="L925" s="794"/>
      <c r="M925" s="1076"/>
      <c r="N925" s="1076"/>
      <c r="O925" s="794"/>
      <c r="P925" s="794"/>
      <c r="Q925" s="794"/>
    </row>
    <row r="926" ht="25.15" customHeight="true" x14ac:dyDescent="0.2">
      <c r="C926" s="1075"/>
      <c r="D926" s="1076"/>
      <c r="E926" s="794"/>
      <c r="F926" s="794"/>
      <c r="G926" s="794"/>
      <c r="H926" s="1076"/>
      <c r="I926" s="1076"/>
      <c r="J926" s="794"/>
      <c r="K926" s="794"/>
      <c r="L926" s="794"/>
      <c r="M926" s="1076"/>
      <c r="N926" s="1076"/>
      <c r="O926" s="794"/>
      <c r="P926" s="794"/>
      <c r="Q926" s="794"/>
    </row>
    <row r="927" ht="25.15" customHeight="true" x14ac:dyDescent="0.2">
      <c r="C927" s="1075"/>
      <c r="D927" s="1076"/>
      <c r="E927" s="794"/>
      <c r="F927" s="794"/>
      <c r="G927" s="794"/>
      <c r="H927" s="1076"/>
      <c r="I927" s="1076"/>
      <c r="J927" s="794"/>
      <c r="K927" s="794"/>
      <c r="L927" s="794"/>
      <c r="M927" s="1076"/>
      <c r="N927" s="1076"/>
      <c r="O927" s="794"/>
      <c r="P927" s="794"/>
      <c r="Q927" s="794"/>
    </row>
    <row r="928" ht="25.15" customHeight="true" x14ac:dyDescent="0.2">
      <c r="C928" s="1075"/>
      <c r="D928" s="1076"/>
      <c r="E928" s="794"/>
      <c r="F928" s="794"/>
      <c r="G928" s="794"/>
      <c r="H928" s="1076"/>
      <c r="I928" s="1076"/>
      <c r="J928" s="794"/>
      <c r="K928" s="794"/>
      <c r="L928" s="794"/>
      <c r="M928" s="1076"/>
      <c r="N928" s="1076"/>
      <c r="O928" s="794"/>
      <c r="P928" s="794"/>
      <c r="Q928" s="794"/>
    </row>
    <row r="929" ht="25.15" customHeight="true" x14ac:dyDescent="0.2">
      <c r="C929" s="1075"/>
      <c r="D929" s="1076"/>
      <c r="E929" s="794"/>
      <c r="F929" s="794"/>
      <c r="G929" s="794"/>
      <c r="H929" s="1076"/>
      <c r="I929" s="1076"/>
      <c r="J929" s="794"/>
      <c r="K929" s="794"/>
      <c r="L929" s="794"/>
      <c r="M929" s="1076"/>
      <c r="N929" s="1076"/>
      <c r="O929" s="794"/>
      <c r="P929" s="794"/>
      <c r="Q929" s="794"/>
    </row>
    <row r="930" ht="25.15" customHeight="true" x14ac:dyDescent="0.2">
      <c r="C930" s="1075"/>
      <c r="D930" s="1076"/>
      <c r="E930" s="794"/>
      <c r="F930" s="794"/>
      <c r="G930" s="794"/>
      <c r="H930" s="1076"/>
      <c r="I930" s="1076"/>
      <c r="J930" s="794"/>
      <c r="K930" s="794"/>
      <c r="L930" s="794"/>
      <c r="M930" s="1076"/>
      <c r="N930" s="1076"/>
      <c r="O930" s="794"/>
      <c r="P930" s="794"/>
      <c r="Q930" s="794"/>
    </row>
    <row r="931" ht="25.15" customHeight="true" x14ac:dyDescent="0.2">
      <c r="C931" s="1075"/>
      <c r="D931" s="1076"/>
      <c r="E931" s="794"/>
      <c r="F931" s="794"/>
      <c r="G931" s="794"/>
      <c r="H931" s="1076"/>
      <c r="I931" s="1076"/>
      <c r="J931" s="794"/>
      <c r="K931" s="794"/>
      <c r="L931" s="794"/>
      <c r="M931" s="1076"/>
      <c r="N931" s="1076"/>
      <c r="O931" s="794"/>
      <c r="P931" s="794"/>
      <c r="Q931" s="794"/>
    </row>
    <row r="932" ht="25.15" customHeight="true" x14ac:dyDescent="0.2">
      <c r="C932" s="1075"/>
      <c r="D932" s="1076"/>
      <c r="E932" s="794"/>
      <c r="F932" s="794"/>
      <c r="G932" s="794"/>
      <c r="H932" s="1076"/>
      <c r="I932" s="1076"/>
      <c r="J932" s="794"/>
      <c r="K932" s="794"/>
      <c r="L932" s="794"/>
      <c r="M932" s="1076"/>
      <c r="N932" s="1076"/>
      <c r="O932" s="794"/>
      <c r="P932" s="794"/>
      <c r="Q932" s="794"/>
    </row>
    <row r="933" ht="25.15" customHeight="true" x14ac:dyDescent="0.2">
      <c r="C933" s="1075"/>
      <c r="D933" s="1076"/>
      <c r="E933" s="794"/>
      <c r="F933" s="794"/>
      <c r="G933" s="794"/>
      <c r="H933" s="1076"/>
      <c r="I933" s="1076"/>
      <c r="J933" s="794"/>
      <c r="K933" s="794"/>
      <c r="L933" s="794"/>
      <c r="M933" s="1076"/>
      <c r="N933" s="1076"/>
      <c r="O933" s="794"/>
      <c r="P933" s="794"/>
      <c r="Q933" s="794"/>
    </row>
    <row r="934" ht="25.15" customHeight="true" x14ac:dyDescent="0.2">
      <c r="C934" s="1075"/>
      <c r="D934" s="1076"/>
      <c r="E934" s="794"/>
      <c r="F934" s="794"/>
      <c r="G934" s="794"/>
      <c r="H934" s="1076"/>
      <c r="I934" s="1076"/>
      <c r="J934" s="794"/>
      <c r="K934" s="794"/>
      <c r="L934" s="794"/>
      <c r="M934" s="1076"/>
      <c r="N934" s="1076"/>
      <c r="O934" s="794"/>
      <c r="P934" s="794"/>
      <c r="Q934" s="794"/>
    </row>
    <row r="935" ht="25.15" customHeight="true" x14ac:dyDescent="0.2">
      <c r="C935" s="1075"/>
      <c r="D935" s="1076"/>
      <c r="E935" s="794"/>
      <c r="F935" s="794"/>
      <c r="G935" s="794"/>
      <c r="H935" s="1076"/>
      <c r="I935" s="1076"/>
      <c r="J935" s="794"/>
      <c r="K935" s="794"/>
      <c r="L935" s="794"/>
      <c r="M935" s="1076"/>
      <c r="N935" s="1076"/>
      <c r="O935" s="794"/>
      <c r="P935" s="794"/>
      <c r="Q935" s="794"/>
    </row>
    <row r="936" ht="25.15" customHeight="true" x14ac:dyDescent="0.2">
      <c r="C936" s="1075"/>
      <c r="D936" s="1076"/>
      <c r="E936" s="794"/>
      <c r="F936" s="794"/>
      <c r="G936" s="794"/>
      <c r="H936" s="1076"/>
      <c r="I936" s="1076"/>
      <c r="J936" s="794"/>
      <c r="K936" s="794"/>
      <c r="L936" s="794"/>
      <c r="M936" s="1076"/>
      <c r="N936" s="1076"/>
      <c r="O936" s="794"/>
      <c r="P936" s="794"/>
      <c r="Q936" s="794"/>
    </row>
    <row r="937" ht="25.15" customHeight="true" x14ac:dyDescent="0.2">
      <c r="C937" s="1075"/>
      <c r="D937" s="1076"/>
      <c r="E937" s="794"/>
      <c r="F937" s="794"/>
      <c r="G937" s="794"/>
      <c r="H937" s="1076"/>
      <c r="I937" s="1076"/>
      <c r="J937" s="794"/>
      <c r="K937" s="794"/>
      <c r="L937" s="794"/>
      <c r="M937" s="1076"/>
      <c r="N937" s="1076"/>
      <c r="O937" s="794"/>
      <c r="P937" s="794"/>
      <c r="Q937" s="794"/>
    </row>
    <row r="938" ht="25.15" customHeight="true" x14ac:dyDescent="0.2">
      <c r="C938" s="1075"/>
      <c r="D938" s="1076"/>
      <c r="E938" s="794"/>
      <c r="F938" s="794"/>
      <c r="G938" s="794"/>
      <c r="H938" s="1076"/>
      <c r="I938" s="1076"/>
      <c r="J938" s="794"/>
      <c r="K938" s="794"/>
      <c r="L938" s="794"/>
      <c r="M938" s="1076"/>
      <c r="N938" s="1076"/>
      <c r="O938" s="794"/>
      <c r="P938" s="794"/>
      <c r="Q938" s="794"/>
    </row>
    <row r="939" ht="25.15" customHeight="true" x14ac:dyDescent="0.2">
      <c r="C939" s="1075"/>
      <c r="D939" s="1076"/>
      <c r="E939" s="794"/>
      <c r="F939" s="794"/>
      <c r="G939" s="794"/>
      <c r="H939" s="1076"/>
      <c r="I939" s="1076"/>
      <c r="J939" s="794"/>
      <c r="K939" s="794"/>
      <c r="L939" s="794"/>
      <c r="M939" s="1076"/>
      <c r="N939" s="1076"/>
      <c r="O939" s="794"/>
      <c r="P939" s="794"/>
      <c r="Q939" s="794"/>
    </row>
    <row r="940" ht="25.15" customHeight="true" x14ac:dyDescent="0.2">
      <c r="C940" s="1075"/>
      <c r="D940" s="1076"/>
      <c r="E940" s="794"/>
      <c r="F940" s="794"/>
      <c r="G940" s="794"/>
      <c r="H940" s="1076"/>
      <c r="I940" s="1076"/>
      <c r="J940" s="794"/>
      <c r="K940" s="794"/>
      <c r="L940" s="794"/>
      <c r="M940" s="1076"/>
      <c r="N940" s="1076"/>
      <c r="O940" s="794"/>
      <c r="P940" s="794"/>
      <c r="Q940" s="794"/>
    </row>
    <row r="941" ht="25.15" customHeight="true" x14ac:dyDescent="0.2">
      <c r="C941" s="1075"/>
      <c r="D941" s="1076"/>
      <c r="E941" s="794"/>
      <c r="F941" s="794"/>
      <c r="G941" s="794"/>
      <c r="H941" s="1076"/>
      <c r="I941" s="1076"/>
      <c r="J941" s="794"/>
      <c r="K941" s="794"/>
      <c r="L941" s="794"/>
      <c r="M941" s="1076"/>
      <c r="N941" s="1076"/>
      <c r="O941" s="794"/>
      <c r="P941" s="794"/>
      <c r="Q941" s="794"/>
    </row>
    <row r="942" ht="25.15" customHeight="true" x14ac:dyDescent="0.2">
      <c r="C942" s="1075"/>
      <c r="D942" s="1076"/>
      <c r="E942" s="794"/>
      <c r="F942" s="794"/>
      <c r="G942" s="794"/>
      <c r="H942" s="1076"/>
      <c r="I942" s="1076"/>
      <c r="J942" s="794"/>
      <c r="K942" s="794"/>
      <c r="L942" s="794"/>
      <c r="M942" s="1076"/>
      <c r="N942" s="1076"/>
      <c r="O942" s="794"/>
      <c r="P942" s="794"/>
      <c r="Q942" s="794"/>
    </row>
    <row r="943" ht="25.15" customHeight="true" x14ac:dyDescent="0.2">
      <c r="C943" s="1075"/>
      <c r="D943" s="1076"/>
      <c r="E943" s="794"/>
      <c r="F943" s="794"/>
      <c r="G943" s="794"/>
      <c r="H943" s="1076"/>
      <c r="I943" s="1076"/>
      <c r="J943" s="794"/>
      <c r="K943" s="794"/>
      <c r="L943" s="794"/>
      <c r="M943" s="1076"/>
      <c r="N943" s="1076"/>
      <c r="O943" s="794"/>
      <c r="P943" s="794"/>
      <c r="Q943" s="794"/>
    </row>
    <row r="944" ht="25.15" customHeight="true" x14ac:dyDescent="0.2">
      <c r="C944" s="1075"/>
      <c r="D944" s="1076"/>
      <c r="E944" s="794"/>
      <c r="F944" s="794"/>
      <c r="G944" s="794"/>
      <c r="H944" s="1076"/>
      <c r="I944" s="1076"/>
      <c r="J944" s="794"/>
      <c r="K944" s="794"/>
      <c r="L944" s="794"/>
      <c r="M944" s="1076"/>
      <c r="N944" s="1076"/>
      <c r="O944" s="794"/>
      <c r="P944" s="794"/>
      <c r="Q944" s="794"/>
    </row>
    <row r="945" ht="25.15" customHeight="true" x14ac:dyDescent="0.2">
      <c r="C945" s="1075"/>
      <c r="D945" s="1076"/>
      <c r="E945" s="794"/>
      <c r="F945" s="794"/>
      <c r="G945" s="794"/>
      <c r="H945" s="1076"/>
      <c r="I945" s="1076"/>
      <c r="J945" s="794"/>
      <c r="K945" s="794"/>
      <c r="L945" s="794"/>
      <c r="M945" s="1076"/>
      <c r="N945" s="1076"/>
      <c r="O945" s="794"/>
      <c r="P945" s="794"/>
      <c r="Q945" s="794"/>
    </row>
    <row r="946" ht="25.15" customHeight="true" x14ac:dyDescent="0.2">
      <c r="C946" s="1075"/>
      <c r="D946" s="1076"/>
      <c r="E946" s="794"/>
      <c r="F946" s="794"/>
      <c r="G946" s="794"/>
      <c r="H946" s="1076"/>
      <c r="I946" s="1076"/>
      <c r="J946" s="794"/>
      <c r="K946" s="794"/>
      <c r="L946" s="794"/>
      <c r="M946" s="1076"/>
      <c r="N946" s="1076"/>
      <c r="O946" s="794"/>
      <c r="P946" s="794"/>
      <c r="Q946" s="794"/>
    </row>
    <row r="947" ht="25.15" customHeight="true" x14ac:dyDescent="0.2">
      <c r="C947" s="1075"/>
      <c r="D947" s="1076"/>
      <c r="E947" s="794"/>
      <c r="F947" s="794"/>
      <c r="G947" s="794"/>
      <c r="H947" s="1076"/>
      <c r="I947" s="1076"/>
      <c r="J947" s="794"/>
      <c r="K947" s="794"/>
      <c r="L947" s="794"/>
      <c r="M947" s="1076"/>
      <c r="N947" s="1076"/>
      <c r="O947" s="794"/>
      <c r="P947" s="794"/>
      <c r="Q947" s="794"/>
    </row>
    <row r="948" ht="25.15" customHeight="true" x14ac:dyDescent="0.2">
      <c r="C948" s="1075"/>
      <c r="D948" s="1076"/>
      <c r="E948" s="794"/>
      <c r="F948" s="794"/>
      <c r="G948" s="794"/>
      <c r="H948" s="1076"/>
      <c r="I948" s="1076"/>
      <c r="J948" s="794"/>
      <c r="K948" s="794"/>
      <c r="L948" s="794"/>
      <c r="M948" s="1076"/>
      <c r="N948" s="1076"/>
      <c r="O948" s="794"/>
      <c r="P948" s="794"/>
      <c r="Q948" s="794"/>
    </row>
    <row r="949" ht="25.15" customHeight="true" x14ac:dyDescent="0.2">
      <c r="C949" s="1075"/>
      <c r="D949" s="1076"/>
      <c r="E949" s="794"/>
      <c r="F949" s="794"/>
      <c r="G949" s="794"/>
      <c r="H949" s="1076"/>
      <c r="I949" s="1076"/>
      <c r="J949" s="794"/>
      <c r="K949" s="794"/>
      <c r="L949" s="794"/>
      <c r="M949" s="1076"/>
      <c r="N949" s="1076"/>
      <c r="O949" s="794"/>
      <c r="P949" s="794"/>
      <c r="Q949" s="794"/>
    </row>
    <row r="950" ht="25.15" customHeight="true" x14ac:dyDescent="0.2">
      <c r="C950" s="1075"/>
      <c r="D950" s="1076"/>
      <c r="E950" s="794"/>
      <c r="F950" s="794"/>
      <c r="G950" s="794"/>
      <c r="H950" s="1076"/>
      <c r="I950" s="1076"/>
      <c r="J950" s="794"/>
      <c r="K950" s="794"/>
      <c r="L950" s="794"/>
      <c r="M950" s="1076"/>
      <c r="N950" s="1076"/>
      <c r="O950" s="794"/>
      <c r="P950" s="794"/>
      <c r="Q950" s="794"/>
    </row>
    <row r="951" ht="25.15" customHeight="true" x14ac:dyDescent="0.2">
      <c r="C951" s="1075"/>
      <c r="D951" s="1076"/>
      <c r="E951" s="794"/>
      <c r="F951" s="794"/>
      <c r="G951" s="794"/>
      <c r="H951" s="1076"/>
      <c r="I951" s="1076"/>
      <c r="J951" s="794"/>
      <c r="K951" s="794"/>
      <c r="L951" s="794"/>
      <c r="M951" s="1076"/>
      <c r="N951" s="1076"/>
      <c r="O951" s="794"/>
      <c r="P951" s="794"/>
      <c r="Q951" s="794"/>
    </row>
    <row r="952" ht="25.15" customHeight="true" x14ac:dyDescent="0.2">
      <c r="C952" s="1075"/>
      <c r="D952" s="1076"/>
      <c r="E952" s="794"/>
      <c r="F952" s="794"/>
      <c r="G952" s="794"/>
      <c r="H952" s="1076"/>
      <c r="I952" s="1076"/>
      <c r="J952" s="794"/>
      <c r="K952" s="794"/>
      <c r="L952" s="794"/>
      <c r="M952" s="1076"/>
      <c r="N952" s="1076"/>
      <c r="O952" s="794"/>
      <c r="P952" s="794"/>
      <c r="Q952" s="794"/>
    </row>
    <row r="953" ht="25.15" customHeight="true" x14ac:dyDescent="0.2">
      <c r="C953" s="1075"/>
      <c r="D953" s="1076"/>
      <c r="E953" s="794"/>
      <c r="F953" s="794"/>
      <c r="G953" s="794"/>
      <c r="H953" s="1076"/>
      <c r="I953" s="1076"/>
      <c r="J953" s="794"/>
      <c r="K953" s="794"/>
      <c r="L953" s="794"/>
      <c r="M953" s="1076"/>
      <c r="N953" s="1076"/>
      <c r="O953" s="794"/>
      <c r="P953" s="794"/>
      <c r="Q953" s="794"/>
    </row>
    <row r="954" ht="25.15" customHeight="true" x14ac:dyDescent="0.2">
      <c r="C954" s="1075"/>
      <c r="D954" s="1076"/>
      <c r="E954" s="794"/>
      <c r="F954" s="794"/>
      <c r="G954" s="794"/>
      <c r="H954" s="1076"/>
      <c r="I954" s="1076"/>
      <c r="J954" s="794"/>
      <c r="K954" s="794"/>
      <c r="L954" s="794"/>
      <c r="M954" s="1076"/>
      <c r="N954" s="1076"/>
      <c r="O954" s="794"/>
      <c r="P954" s="794"/>
      <c r="Q954" s="794"/>
    </row>
    <row r="955" ht="25.15" customHeight="true" x14ac:dyDescent="0.2">
      <c r="C955" s="1075"/>
      <c r="D955" s="1076"/>
      <c r="E955" s="794"/>
      <c r="F955" s="794"/>
      <c r="G955" s="794"/>
      <c r="H955" s="1076"/>
      <c r="I955" s="1076"/>
      <c r="J955" s="794"/>
      <c r="K955" s="794"/>
      <c r="L955" s="794"/>
      <c r="M955" s="1076"/>
      <c r="N955" s="1076"/>
      <c r="O955" s="794"/>
      <c r="P955" s="794"/>
      <c r="Q955" s="794"/>
    </row>
    <row r="956" ht="25.15" customHeight="true" x14ac:dyDescent="0.2">
      <c r="C956" s="1075"/>
      <c r="D956" s="1076"/>
      <c r="E956" s="794"/>
      <c r="F956" s="794"/>
      <c r="G956" s="794"/>
      <c r="H956" s="1076"/>
      <c r="I956" s="1076"/>
      <c r="J956" s="794"/>
      <c r="K956" s="794"/>
      <c r="L956" s="794"/>
      <c r="M956" s="1076"/>
      <c r="N956" s="1076"/>
      <c r="O956" s="794"/>
      <c r="P956" s="794"/>
      <c r="Q956" s="794"/>
    </row>
    <row r="957" ht="25.15" customHeight="true" x14ac:dyDescent="0.2">
      <c r="C957" s="1075"/>
      <c r="D957" s="1076"/>
      <c r="E957" s="794"/>
      <c r="F957" s="794"/>
      <c r="G957" s="794"/>
      <c r="H957" s="1076"/>
      <c r="I957" s="1076"/>
      <c r="J957" s="794"/>
      <c r="K957" s="794"/>
      <c r="L957" s="794"/>
      <c r="M957" s="1076"/>
      <c r="N957" s="1076"/>
      <c r="O957" s="794"/>
      <c r="P957" s="794"/>
      <c r="Q957" s="794"/>
    </row>
    <row r="958" ht="25.15" customHeight="true" x14ac:dyDescent="0.2">
      <c r="C958" s="1075"/>
      <c r="D958" s="1076"/>
      <c r="E958" s="794"/>
      <c r="F958" s="794"/>
      <c r="G958" s="794"/>
      <c r="H958" s="1076"/>
      <c r="I958" s="1076"/>
      <c r="J958" s="794"/>
      <c r="K958" s="794"/>
      <c r="L958" s="794"/>
      <c r="M958" s="1076"/>
      <c r="N958" s="1076"/>
      <c r="O958" s="794"/>
      <c r="P958" s="794"/>
      <c r="Q958" s="794"/>
    </row>
    <row r="959" ht="25.15" customHeight="true" x14ac:dyDescent="0.2">
      <c r="C959" s="1075"/>
      <c r="D959" s="1076"/>
      <c r="E959" s="794"/>
      <c r="F959" s="794"/>
      <c r="G959" s="794"/>
      <c r="H959" s="1076"/>
      <c r="I959" s="1076"/>
      <c r="J959" s="794"/>
      <c r="K959" s="794"/>
      <c r="L959" s="794"/>
      <c r="M959" s="1076"/>
      <c r="N959" s="1076"/>
      <c r="O959" s="794"/>
      <c r="P959" s="794"/>
      <c r="Q959" s="794"/>
    </row>
    <row r="960" ht="25.15" customHeight="true" x14ac:dyDescent="0.2">
      <c r="C960" s="1075"/>
      <c r="D960" s="1076"/>
      <c r="E960" s="794"/>
      <c r="F960" s="794"/>
      <c r="G960" s="794"/>
      <c r="H960" s="1076"/>
      <c r="I960" s="1076"/>
      <c r="J960" s="794"/>
      <c r="K960" s="794"/>
      <c r="L960" s="794"/>
      <c r="M960" s="1076"/>
      <c r="N960" s="1076"/>
      <c r="O960" s="794"/>
      <c r="P960" s="794"/>
      <c r="Q960" s="794"/>
    </row>
    <row r="961" ht="25.15" customHeight="true" x14ac:dyDescent="0.2">
      <c r="C961" s="1075"/>
      <c r="D961" s="1076"/>
      <c r="E961" s="794"/>
      <c r="F961" s="794"/>
      <c r="G961" s="794"/>
      <c r="H961" s="1076"/>
      <c r="I961" s="1076"/>
      <c r="J961" s="794"/>
      <c r="K961" s="794"/>
      <c r="L961" s="794"/>
      <c r="M961" s="1076"/>
      <c r="N961" s="1076"/>
      <c r="O961" s="794"/>
      <c r="P961" s="794"/>
      <c r="Q961" s="794"/>
    </row>
    <row r="962" ht="25.15" customHeight="true" x14ac:dyDescent="0.2">
      <c r="C962" s="1075"/>
      <c r="D962" s="1076"/>
      <c r="E962" s="794"/>
      <c r="F962" s="794"/>
      <c r="G962" s="794"/>
      <c r="H962" s="1076"/>
      <c r="I962" s="1076"/>
      <c r="J962" s="794"/>
      <c r="K962" s="794"/>
      <c r="L962" s="794"/>
      <c r="M962" s="1076"/>
      <c r="N962" s="1076"/>
      <c r="O962" s="794"/>
      <c r="P962" s="794"/>
      <c r="Q962" s="794"/>
    </row>
    <row r="963" ht="25.15" customHeight="true" x14ac:dyDescent="0.2">
      <c r="C963" s="1075"/>
      <c r="D963" s="1076"/>
      <c r="E963" s="794"/>
      <c r="F963" s="794"/>
      <c r="G963" s="794"/>
      <c r="H963" s="1076"/>
      <c r="I963" s="1076"/>
      <c r="J963" s="794"/>
      <c r="K963" s="794"/>
      <c r="L963" s="794"/>
      <c r="M963" s="1076"/>
      <c r="N963" s="1076"/>
      <c r="O963" s="794"/>
      <c r="P963" s="794"/>
      <c r="Q963" s="794"/>
    </row>
    <row r="964" ht="25.15" customHeight="true" x14ac:dyDescent="0.2">
      <c r="C964" s="1075"/>
      <c r="D964" s="1076"/>
      <c r="E964" s="794"/>
      <c r="F964" s="794"/>
      <c r="G964" s="794"/>
      <c r="H964" s="1076"/>
      <c r="I964" s="1076"/>
      <c r="J964" s="794"/>
      <c r="K964" s="794"/>
      <c r="L964" s="794"/>
      <c r="M964" s="1076"/>
      <c r="N964" s="1076"/>
      <c r="O964" s="794"/>
      <c r="P964" s="794"/>
      <c r="Q964" s="794"/>
    </row>
    <row r="965" ht="25.15" customHeight="true" x14ac:dyDescent="0.2">
      <c r="C965" s="1075"/>
      <c r="D965" s="1076"/>
      <c r="E965" s="794"/>
      <c r="F965" s="794"/>
      <c r="G965" s="794"/>
      <c r="H965" s="1076"/>
      <c r="I965" s="1076"/>
      <c r="J965" s="794"/>
      <c r="K965" s="794"/>
      <c r="L965" s="794"/>
      <c r="M965" s="1076"/>
      <c r="N965" s="1076"/>
      <c r="O965" s="794"/>
      <c r="P965" s="794"/>
      <c r="Q965" s="794"/>
    </row>
    <row r="966" ht="25.15" customHeight="true" x14ac:dyDescent="0.2">
      <c r="C966" s="1075"/>
      <c r="D966" s="1076"/>
      <c r="E966" s="794"/>
      <c r="F966" s="794"/>
      <c r="G966" s="794"/>
      <c r="H966" s="1076"/>
      <c r="I966" s="1076"/>
      <c r="J966" s="794"/>
      <c r="K966" s="794"/>
      <c r="L966" s="794"/>
      <c r="M966" s="1076"/>
      <c r="N966" s="1076"/>
      <c r="O966" s="794"/>
      <c r="P966" s="794"/>
      <c r="Q966" s="794"/>
    </row>
    <row r="967" ht="25.15" customHeight="true" x14ac:dyDescent="0.2">
      <c r="C967" s="1075"/>
      <c r="D967" s="1076"/>
      <c r="E967" s="794"/>
      <c r="F967" s="794"/>
      <c r="G967" s="794"/>
      <c r="H967" s="1076"/>
      <c r="I967" s="1076"/>
      <c r="J967" s="794"/>
      <c r="K967" s="794"/>
      <c r="L967" s="794"/>
      <c r="M967" s="1076"/>
      <c r="N967" s="1076"/>
      <c r="O967" s="794"/>
      <c r="P967" s="794"/>
      <c r="Q967" s="794"/>
    </row>
    <row r="968" ht="25.15" customHeight="true" x14ac:dyDescent="0.2">
      <c r="C968" s="1075"/>
      <c r="D968" s="1076"/>
      <c r="E968" s="794"/>
      <c r="F968" s="794"/>
      <c r="G968" s="794"/>
      <c r="H968" s="1076"/>
      <c r="I968" s="1076"/>
      <c r="J968" s="794"/>
      <c r="K968" s="794"/>
      <c r="L968" s="794"/>
      <c r="M968" s="1076"/>
      <c r="N968" s="1076"/>
      <c r="O968" s="794"/>
      <c r="P968" s="794"/>
      <c r="Q968" s="794"/>
    </row>
    <row r="969" ht="25.15" customHeight="true" x14ac:dyDescent="0.2">
      <c r="C969" s="1075"/>
      <c r="D969" s="1076"/>
      <c r="E969" s="794"/>
      <c r="F969" s="794"/>
      <c r="G969" s="794"/>
      <c r="H969" s="1076"/>
      <c r="I969" s="1076"/>
      <c r="J969" s="794"/>
      <c r="K969" s="794"/>
      <c r="L969" s="794"/>
      <c r="M969" s="1076"/>
      <c r="N969" s="1076"/>
      <c r="O969" s="794"/>
      <c r="P969" s="794"/>
      <c r="Q969" s="794"/>
    </row>
    <row r="970" ht="25.15" customHeight="true" x14ac:dyDescent="0.2">
      <c r="C970" s="1075"/>
      <c r="D970" s="1076"/>
      <c r="E970" s="794"/>
      <c r="F970" s="794"/>
      <c r="G970" s="794"/>
      <c r="H970" s="1076"/>
      <c r="I970" s="1076"/>
      <c r="J970" s="794"/>
      <c r="K970" s="794"/>
      <c r="L970" s="794"/>
      <c r="M970" s="1076"/>
      <c r="N970" s="1076"/>
      <c r="O970" s="794"/>
      <c r="P970" s="794"/>
      <c r="Q970" s="794"/>
    </row>
    <row r="971" ht="25.15" customHeight="true" x14ac:dyDescent="0.2">
      <c r="C971" s="1075"/>
      <c r="D971" s="1076"/>
      <c r="E971" s="794"/>
      <c r="F971" s="794"/>
      <c r="G971" s="794"/>
      <c r="H971" s="1076"/>
      <c r="I971" s="1076"/>
      <c r="J971" s="794"/>
      <c r="K971" s="794"/>
      <c r="L971" s="794"/>
      <c r="M971" s="1076"/>
      <c r="N971" s="1076"/>
      <c r="O971" s="794"/>
      <c r="P971" s="794"/>
      <c r="Q971" s="794"/>
    </row>
    <row r="972" ht="25.15" customHeight="true" x14ac:dyDescent="0.2">
      <c r="C972" s="1075"/>
      <c r="D972" s="1076"/>
      <c r="E972" s="794"/>
      <c r="F972" s="794"/>
      <c r="G972" s="794"/>
      <c r="H972" s="1076"/>
      <c r="I972" s="1076"/>
      <c r="J972" s="794"/>
      <c r="K972" s="794"/>
      <c r="L972" s="794"/>
      <c r="M972" s="1076"/>
      <c r="N972" s="1076"/>
      <c r="O972" s="794"/>
      <c r="P972" s="794"/>
      <c r="Q972" s="794"/>
    </row>
    <row r="973" ht="25.15" customHeight="true" x14ac:dyDescent="0.2">
      <c r="C973" s="1075"/>
      <c r="D973" s="1076"/>
      <c r="E973" s="794"/>
      <c r="F973" s="794"/>
      <c r="G973" s="794"/>
      <c r="H973" s="1076"/>
      <c r="I973" s="1076"/>
      <c r="J973" s="794"/>
      <c r="K973" s="794"/>
      <c r="L973" s="794"/>
      <c r="M973" s="1076"/>
      <c r="N973" s="1076"/>
      <c r="O973" s="794"/>
      <c r="P973" s="794"/>
      <c r="Q973" s="794"/>
    </row>
    <row r="974" ht="25.15" customHeight="true" x14ac:dyDescent="0.2">
      <c r="C974" s="1075"/>
      <c r="D974" s="1076"/>
      <c r="E974" s="794"/>
      <c r="F974" s="794"/>
      <c r="G974" s="794"/>
      <c r="H974" s="1076"/>
      <c r="I974" s="1076"/>
      <c r="J974" s="794"/>
      <c r="K974" s="794"/>
      <c r="L974" s="794"/>
      <c r="M974" s="1076"/>
      <c r="N974" s="1076"/>
      <c r="O974" s="794"/>
      <c r="P974" s="794"/>
      <c r="Q974" s="794"/>
    </row>
    <row r="975" ht="25.15" customHeight="true" x14ac:dyDescent="0.2">
      <c r="C975" s="1075"/>
      <c r="D975" s="1076"/>
      <c r="E975" s="794"/>
      <c r="F975" s="794"/>
      <c r="G975" s="794"/>
      <c r="H975" s="1076"/>
      <c r="I975" s="1076"/>
      <c r="J975" s="794"/>
      <c r="K975" s="794"/>
      <c r="L975" s="794"/>
      <c r="M975" s="1076"/>
      <c r="N975" s="1076"/>
      <c r="O975" s="794"/>
      <c r="P975" s="794"/>
      <c r="Q975" s="794"/>
    </row>
    <row r="976" ht="25.15" customHeight="true" x14ac:dyDescent="0.2">
      <c r="C976" s="1075"/>
      <c r="D976" s="1076"/>
      <c r="E976" s="794"/>
      <c r="F976" s="794"/>
      <c r="G976" s="794"/>
      <c r="H976" s="1076"/>
      <c r="I976" s="1076"/>
      <c r="J976" s="794"/>
      <c r="K976" s="794"/>
      <c r="L976" s="794"/>
      <c r="M976" s="1076"/>
      <c r="N976" s="1076"/>
      <c r="O976" s="794"/>
      <c r="P976" s="794"/>
      <c r="Q976" s="794"/>
    </row>
    <row r="977" ht="25.15" customHeight="true" x14ac:dyDescent="0.2">
      <c r="C977" s="1075"/>
      <c r="D977" s="1076"/>
      <c r="E977" s="794"/>
      <c r="F977" s="794"/>
      <c r="G977" s="794"/>
      <c r="H977" s="1076"/>
      <c r="I977" s="1076"/>
      <c r="J977" s="794"/>
      <c r="K977" s="794"/>
      <c r="L977" s="794"/>
      <c r="M977" s="1076"/>
      <c r="N977" s="1076"/>
      <c r="O977" s="794"/>
      <c r="P977" s="794"/>
      <c r="Q977" s="794"/>
    </row>
    <row r="978" ht="25.15" customHeight="true" x14ac:dyDescent="0.2">
      <c r="C978" s="1075"/>
      <c r="D978" s="1076"/>
      <c r="E978" s="794"/>
      <c r="F978" s="794"/>
      <c r="G978" s="794"/>
      <c r="H978" s="1076"/>
      <c r="I978" s="1076"/>
      <c r="J978" s="794"/>
      <c r="K978" s="794"/>
      <c r="L978" s="794"/>
      <c r="M978" s="1076"/>
      <c r="N978" s="1076"/>
      <c r="O978" s="794"/>
      <c r="P978" s="794"/>
      <c r="Q978" s="794"/>
    </row>
    <row r="979" ht="25.15" customHeight="true" x14ac:dyDescent="0.2">
      <c r="C979" s="1075"/>
      <c r="D979" s="1076"/>
      <c r="E979" s="794"/>
      <c r="F979" s="794"/>
      <c r="G979" s="794"/>
      <c r="H979" s="1076"/>
      <c r="I979" s="1076"/>
      <c r="J979" s="794"/>
      <c r="K979" s="794"/>
      <c r="L979" s="794"/>
      <c r="M979" s="1076"/>
      <c r="N979" s="1076"/>
      <c r="O979" s="794"/>
      <c r="P979" s="794"/>
      <c r="Q979" s="794"/>
    </row>
    <row r="980" ht="25.15" customHeight="true" x14ac:dyDescent="0.2">
      <c r="C980" s="1075"/>
      <c r="D980" s="1076"/>
      <c r="E980" s="794"/>
      <c r="F980" s="794"/>
      <c r="G980" s="794"/>
      <c r="H980" s="1076"/>
      <c r="I980" s="1076"/>
      <c r="J980" s="794"/>
      <c r="K980" s="794"/>
      <c r="L980" s="794"/>
      <c r="M980" s="1076"/>
      <c r="N980" s="1076"/>
      <c r="O980" s="794"/>
      <c r="P980" s="794"/>
      <c r="Q980" s="794"/>
    </row>
    <row r="981" ht="25.15" customHeight="true" x14ac:dyDescent="0.2">
      <c r="C981" s="1075"/>
      <c r="D981" s="1076"/>
      <c r="E981" s="794"/>
      <c r="F981" s="794"/>
      <c r="G981" s="794"/>
      <c r="H981" s="1076"/>
      <c r="I981" s="1076"/>
      <c r="J981" s="794"/>
      <c r="K981" s="794"/>
      <c r="L981" s="794"/>
      <c r="M981" s="1076"/>
      <c r="N981" s="1076"/>
      <c r="O981" s="794"/>
      <c r="P981" s="794"/>
      <c r="Q981" s="794"/>
    </row>
    <row r="982" ht="25.15" customHeight="true" x14ac:dyDescent="0.2">
      <c r="C982" s="1075"/>
      <c r="D982" s="1076"/>
      <c r="E982" s="794"/>
      <c r="F982" s="794"/>
      <c r="G982" s="794"/>
      <c r="H982" s="1076"/>
      <c r="I982" s="1076"/>
      <c r="J982" s="794"/>
      <c r="K982" s="794"/>
      <c r="L982" s="794"/>
      <c r="M982" s="1076"/>
      <c r="N982" s="1076"/>
      <c r="O982" s="794"/>
      <c r="P982" s="794"/>
      <c r="Q982" s="794"/>
    </row>
    <row r="983" ht="25.15" customHeight="true" x14ac:dyDescent="0.2">
      <c r="C983" s="1075"/>
      <c r="D983" s="1076"/>
      <c r="E983" s="794"/>
      <c r="F983" s="794"/>
      <c r="G983" s="794"/>
      <c r="H983" s="1076"/>
      <c r="I983" s="1076"/>
      <c r="J983" s="794"/>
      <c r="K983" s="794"/>
      <c r="L983" s="794"/>
      <c r="M983" s="1076"/>
      <c r="N983" s="1076"/>
      <c r="O983" s="794"/>
      <c r="P983" s="794"/>
      <c r="Q983" s="794"/>
    </row>
    <row r="984" ht="25.15" customHeight="true" x14ac:dyDescent="0.2">
      <c r="C984" s="1075"/>
      <c r="D984" s="1076"/>
      <c r="E984" s="794"/>
      <c r="F984" s="794"/>
      <c r="G984" s="794"/>
      <c r="H984" s="1076"/>
      <c r="I984" s="1076"/>
      <c r="J984" s="794"/>
      <c r="K984" s="794"/>
      <c r="L984" s="794"/>
      <c r="M984" s="1076"/>
      <c r="N984" s="1076"/>
      <c r="O984" s="794"/>
      <c r="P984" s="794"/>
      <c r="Q984" s="794"/>
    </row>
    <row r="985" ht="25.15" customHeight="true" x14ac:dyDescent="0.2">
      <c r="C985" s="1075"/>
      <c r="D985" s="1076"/>
      <c r="E985" s="794"/>
      <c r="F985" s="794"/>
      <c r="G985" s="794"/>
      <c r="H985" s="1076"/>
      <c r="I985" s="1076"/>
      <c r="J985" s="794"/>
      <c r="K985" s="794"/>
      <c r="L985" s="794"/>
      <c r="M985" s="1076"/>
      <c r="N985" s="1076"/>
      <c r="O985" s="794"/>
      <c r="P985" s="794"/>
      <c r="Q985" s="794"/>
    </row>
    <row r="986" ht="25.15" customHeight="true" x14ac:dyDescent="0.2">
      <c r="C986" s="1075"/>
      <c r="D986" s="1076"/>
      <c r="E986" s="794"/>
      <c r="F986" s="794"/>
      <c r="G986" s="794"/>
      <c r="H986" s="1076"/>
      <c r="I986" s="1076"/>
      <c r="J986" s="794"/>
      <c r="K986" s="794"/>
      <c r="L986" s="794"/>
      <c r="M986" s="1076"/>
      <c r="N986" s="1076"/>
      <c r="O986" s="794"/>
      <c r="P986" s="794"/>
      <c r="Q986" s="794"/>
    </row>
    <row r="987" ht="25.15" customHeight="true" x14ac:dyDescent="0.2">
      <c r="C987" s="1075"/>
      <c r="D987" s="1076"/>
      <c r="E987" s="794"/>
      <c r="F987" s="794"/>
      <c r="G987" s="794"/>
      <c r="H987" s="1076"/>
      <c r="I987" s="1076"/>
      <c r="J987" s="794"/>
      <c r="K987" s="794"/>
      <c r="L987" s="794"/>
      <c r="M987" s="1076"/>
      <c r="N987" s="1076"/>
      <c r="O987" s="794"/>
      <c r="P987" s="794"/>
      <c r="Q987" s="794"/>
    </row>
    <row r="988" ht="25.15" customHeight="true" x14ac:dyDescent="0.2">
      <c r="C988" s="1075"/>
      <c r="D988" s="1076"/>
      <c r="E988" s="794"/>
      <c r="F988" s="794"/>
      <c r="G988" s="794"/>
      <c r="H988" s="1076"/>
      <c r="I988" s="1076"/>
      <c r="J988" s="794"/>
      <c r="K988" s="794"/>
      <c r="L988" s="794"/>
      <c r="M988" s="1076"/>
      <c r="N988" s="1076"/>
      <c r="O988" s="794"/>
      <c r="P988" s="794"/>
      <c r="Q988" s="794"/>
    </row>
    <row r="989" ht="25.15" customHeight="true" x14ac:dyDescent="0.2">
      <c r="C989" s="1075"/>
      <c r="D989" s="1076"/>
      <c r="E989" s="794"/>
      <c r="F989" s="794"/>
      <c r="G989" s="794"/>
      <c r="H989" s="1076"/>
      <c r="I989" s="1076"/>
      <c r="J989" s="794"/>
      <c r="K989" s="794"/>
      <c r="L989" s="794"/>
      <c r="M989" s="1076"/>
      <c r="N989" s="1076"/>
      <c r="O989" s="794"/>
      <c r="P989" s="794"/>
      <c r="Q989" s="794"/>
    </row>
    <row r="990" ht="25.15" customHeight="true" x14ac:dyDescent="0.2">
      <c r="C990" s="1075"/>
      <c r="D990" s="1076"/>
      <c r="E990" s="794"/>
      <c r="F990" s="794"/>
      <c r="G990" s="794"/>
      <c r="H990" s="1076"/>
      <c r="I990" s="1076"/>
      <c r="J990" s="794"/>
      <c r="K990" s="794"/>
      <c r="L990" s="794"/>
      <c r="M990" s="1076"/>
      <c r="N990" s="1076"/>
      <c r="O990" s="794"/>
      <c r="P990" s="794"/>
      <c r="Q990" s="794"/>
    </row>
    <row r="991" ht="25.15" customHeight="true" x14ac:dyDescent="0.2">
      <c r="C991" s="1075"/>
      <c r="D991" s="1076"/>
      <c r="E991" s="794"/>
      <c r="F991" s="794"/>
      <c r="G991" s="794"/>
      <c r="H991" s="1076"/>
      <c r="I991" s="1076"/>
      <c r="J991" s="794"/>
      <c r="K991" s="794"/>
      <c r="L991" s="794"/>
      <c r="M991" s="1076"/>
      <c r="N991" s="1076"/>
      <c r="O991" s="794"/>
      <c r="P991" s="794"/>
      <c r="Q991" s="794"/>
    </row>
    <row r="992" ht="25.15" customHeight="true" x14ac:dyDescent="0.2">
      <c r="C992" s="1075"/>
      <c r="D992" s="1076"/>
      <c r="E992" s="794"/>
      <c r="F992" s="794"/>
      <c r="G992" s="794"/>
      <c r="H992" s="1076"/>
      <c r="I992" s="1076"/>
      <c r="J992" s="794"/>
      <c r="K992" s="794"/>
      <c r="L992" s="794"/>
      <c r="M992" s="1076"/>
      <c r="N992" s="1076"/>
      <c r="O992" s="794"/>
      <c r="P992" s="794"/>
      <c r="Q992" s="794"/>
    </row>
    <row r="993" ht="25.15" customHeight="true" x14ac:dyDescent="0.2">
      <c r="C993" s="1075"/>
      <c r="D993" s="1076"/>
      <c r="E993" s="794"/>
      <c r="F993" s="794"/>
      <c r="G993" s="794"/>
      <c r="H993" s="1076"/>
      <c r="I993" s="1076"/>
      <c r="J993" s="794"/>
      <c r="K993" s="794"/>
      <c r="L993" s="794"/>
      <c r="M993" s="1076"/>
      <c r="N993" s="1076"/>
      <c r="O993" s="794"/>
      <c r="P993" s="794"/>
      <c r="Q993" s="794"/>
    </row>
    <row r="994" ht="25.15" customHeight="true" x14ac:dyDescent="0.2">
      <c r="C994" s="1075"/>
      <c r="D994" s="1076"/>
      <c r="E994" s="794"/>
      <c r="F994" s="794"/>
      <c r="G994" s="794"/>
      <c r="H994" s="1076"/>
      <c r="I994" s="1076"/>
      <c r="J994" s="794"/>
      <c r="K994" s="794"/>
      <c r="L994" s="794"/>
      <c r="M994" s="1076"/>
      <c r="N994" s="1076"/>
      <c r="O994" s="794"/>
      <c r="P994" s="794"/>
      <c r="Q994" s="794"/>
    </row>
    <row r="995" ht="25.15" customHeight="true" x14ac:dyDescent="0.2">
      <c r="C995" s="1075"/>
      <c r="D995" s="1076"/>
      <c r="E995" s="794"/>
      <c r="F995" s="794"/>
      <c r="G995" s="794"/>
      <c r="H995" s="1076"/>
      <c r="I995" s="1076"/>
      <c r="J995" s="794"/>
      <c r="K995" s="794"/>
      <c r="L995" s="794"/>
      <c r="M995" s="1076"/>
      <c r="N995" s="1076"/>
      <c r="O995" s="794"/>
      <c r="P995" s="794"/>
      <c r="Q995" s="794"/>
    </row>
    <row r="996" ht="25.15" customHeight="true" x14ac:dyDescent="0.2">
      <c r="C996" s="1075"/>
      <c r="D996" s="1076"/>
      <c r="E996" s="794"/>
      <c r="F996" s="794"/>
      <c r="G996" s="794"/>
      <c r="H996" s="1076"/>
      <c r="I996" s="1076"/>
      <c r="J996" s="794"/>
      <c r="K996" s="794"/>
      <c r="L996" s="794"/>
      <c r="M996" s="1076"/>
      <c r="N996" s="1076"/>
      <c r="O996" s="794"/>
      <c r="P996" s="794"/>
      <c r="Q996" s="794"/>
    </row>
    <row r="997" ht="25.15" customHeight="true" x14ac:dyDescent="0.2">
      <c r="C997" s="1075"/>
      <c r="D997" s="1076"/>
      <c r="E997" s="794"/>
      <c r="F997" s="794"/>
      <c r="G997" s="794"/>
      <c r="H997" s="1076"/>
      <c r="I997" s="1076"/>
      <c r="J997" s="794"/>
      <c r="K997" s="794"/>
      <c r="L997" s="794"/>
      <c r="M997" s="1076"/>
      <c r="N997" s="1076"/>
      <c r="O997" s="794"/>
      <c r="P997" s="794"/>
      <c r="Q997" s="794"/>
    </row>
    <row r="998" ht="25.15" customHeight="true" x14ac:dyDescent="0.2">
      <c r="C998" s="1075"/>
      <c r="D998" s="1076"/>
      <c r="E998" s="794"/>
      <c r="F998" s="794"/>
      <c r="G998" s="794"/>
      <c r="H998" s="1076"/>
      <c r="I998" s="1076"/>
      <c r="J998" s="794"/>
      <c r="K998" s="794"/>
      <c r="L998" s="794"/>
      <c r="M998" s="1076"/>
      <c r="N998" s="1076"/>
      <c r="O998" s="794"/>
      <c r="P998" s="794"/>
      <c r="Q998" s="794"/>
    </row>
    <row r="999" ht="25.15" customHeight="true" x14ac:dyDescent="0.2">
      <c r="C999" s="1075"/>
      <c r="D999" s="1076"/>
      <c r="E999" s="794"/>
      <c r="F999" s="794"/>
      <c r="G999" s="794"/>
      <c r="H999" s="1076"/>
      <c r="I999" s="1076"/>
      <c r="J999" s="794"/>
      <c r="K999" s="794"/>
      <c r="L999" s="794"/>
      <c r="M999" s="1076"/>
      <c r="N999" s="1076"/>
      <c r="O999" s="794"/>
      <c r="P999" s="794"/>
      <c r="Q999" s="794"/>
    </row>
    <row r="1000" ht="25.15" customHeight="true" x14ac:dyDescent="0.2">
      <c r="C1000" s="1075"/>
      <c r="D1000" s="1076"/>
      <c r="E1000" s="794"/>
      <c r="F1000" s="794"/>
      <c r="G1000" s="794"/>
      <c r="H1000" s="1076"/>
      <c r="I1000" s="1076"/>
      <c r="J1000" s="794"/>
      <c r="K1000" s="794"/>
      <c r="L1000" s="794"/>
      <c r="M1000" s="1076"/>
      <c r="N1000" s="1076"/>
      <c r="O1000" s="794"/>
      <c r="P1000" s="794"/>
      <c r="Q1000" s="794"/>
    </row>
    <row r="1001" ht="25.15" customHeight="true" x14ac:dyDescent="0.2">
      <c r="C1001" s="1075"/>
      <c r="D1001" s="1076"/>
      <c r="E1001" s="794"/>
      <c r="F1001" s="794"/>
      <c r="G1001" s="794"/>
      <c r="H1001" s="1076"/>
      <c r="I1001" s="1076"/>
      <c r="J1001" s="794"/>
      <c r="K1001" s="794"/>
      <c r="L1001" s="794"/>
      <c r="M1001" s="1076"/>
      <c r="N1001" s="1076"/>
      <c r="O1001" s="794"/>
      <c r="P1001" s="794"/>
      <c r="Q1001" s="794"/>
    </row>
    <row r="1002" ht="25.15" customHeight="true" x14ac:dyDescent="0.2">
      <c r="C1002" s="1075"/>
      <c r="D1002" s="1076"/>
      <c r="E1002" s="794"/>
      <c r="F1002" s="794"/>
      <c r="G1002" s="794"/>
      <c r="H1002" s="1076"/>
      <c r="I1002" s="1076"/>
      <c r="J1002" s="794"/>
      <c r="K1002" s="794"/>
      <c r="L1002" s="794"/>
      <c r="M1002" s="1076"/>
      <c r="N1002" s="1076"/>
      <c r="O1002" s="794"/>
      <c r="P1002" s="794"/>
      <c r="Q1002" s="794"/>
    </row>
    <row r="1003" ht="25.15" customHeight="true" x14ac:dyDescent="0.2">
      <c r="C1003" s="1075"/>
      <c r="D1003" s="1076"/>
      <c r="E1003" s="794"/>
      <c r="F1003" s="794"/>
      <c r="G1003" s="794"/>
      <c r="H1003" s="1076"/>
      <c r="I1003" s="1076"/>
      <c r="J1003" s="794"/>
      <c r="K1003" s="794"/>
      <c r="L1003" s="794"/>
      <c r="M1003" s="1076"/>
      <c r="N1003" s="1076"/>
      <c r="O1003" s="794"/>
      <c r="P1003" s="794"/>
      <c r="Q1003" s="794"/>
    </row>
    <row r="1004" ht="25.15" customHeight="true" x14ac:dyDescent="0.2">
      <c r="C1004" s="1075"/>
      <c r="D1004" s="1076"/>
      <c r="E1004" s="794"/>
      <c r="F1004" s="794"/>
      <c r="G1004" s="794"/>
      <c r="H1004" s="1076"/>
      <c r="I1004" s="1076"/>
      <c r="J1004" s="794"/>
      <c r="K1004" s="794"/>
      <c r="L1004" s="794"/>
      <c r="M1004" s="1076"/>
      <c r="N1004" s="1076"/>
      <c r="O1004" s="794"/>
      <c r="P1004" s="794"/>
      <c r="Q1004" s="794"/>
    </row>
    <row r="1005" ht="25.15" customHeight="true" x14ac:dyDescent="0.2">
      <c r="C1005" s="1075"/>
      <c r="D1005" s="1076"/>
      <c r="E1005" s="794"/>
      <c r="F1005" s="794"/>
      <c r="G1005" s="794"/>
      <c r="H1005" s="1076"/>
      <c r="I1005" s="1076"/>
      <c r="J1005" s="794"/>
      <c r="K1005" s="794"/>
      <c r="L1005" s="794"/>
      <c r="M1005" s="1076"/>
      <c r="N1005" s="1076"/>
      <c r="O1005" s="794"/>
      <c r="P1005" s="794"/>
      <c r="Q1005" s="794"/>
    </row>
    <row r="1006" ht="25.15" customHeight="true" x14ac:dyDescent="0.2">
      <c r="C1006" s="1075"/>
      <c r="D1006" s="1076"/>
      <c r="E1006" s="794"/>
      <c r="F1006" s="794"/>
      <c r="G1006" s="794"/>
      <c r="H1006" s="1076"/>
      <c r="I1006" s="1076"/>
      <c r="J1006" s="794"/>
      <c r="K1006" s="794"/>
      <c r="L1006" s="794"/>
      <c r="M1006" s="1076"/>
      <c r="N1006" s="1076"/>
      <c r="O1006" s="794"/>
      <c r="P1006" s="794"/>
      <c r="Q1006" s="794"/>
    </row>
    <row r="1007" ht="25.15" customHeight="true" x14ac:dyDescent="0.2">
      <c r="C1007" s="1075"/>
      <c r="D1007" s="1076"/>
      <c r="E1007" s="794"/>
      <c r="F1007" s="794"/>
      <c r="G1007" s="794"/>
      <c r="H1007" s="1076"/>
      <c r="I1007" s="1076"/>
      <c r="J1007" s="794"/>
      <c r="K1007" s="794"/>
      <c r="L1007" s="794"/>
      <c r="M1007" s="1076"/>
      <c r="N1007" s="1076"/>
      <c r="O1007" s="794"/>
      <c r="P1007" s="794"/>
      <c r="Q1007" s="794"/>
    </row>
    <row r="1008" ht="25.15" customHeight="true" x14ac:dyDescent="0.2">
      <c r="C1008" s="1075"/>
      <c r="D1008" s="1076"/>
      <c r="E1008" s="794"/>
      <c r="F1008" s="794"/>
      <c r="G1008" s="794"/>
      <c r="H1008" s="1076"/>
      <c r="I1008" s="1076"/>
      <c r="J1008" s="794"/>
      <c r="K1008" s="794"/>
      <c r="L1008" s="794"/>
      <c r="M1008" s="1076"/>
      <c r="N1008" s="1076"/>
      <c r="O1008" s="794"/>
      <c r="P1008" s="794"/>
      <c r="Q1008" s="794"/>
    </row>
    <row r="1009" ht="25.15" customHeight="true" x14ac:dyDescent="0.2">
      <c r="C1009" s="1075"/>
      <c r="D1009" s="1076"/>
      <c r="E1009" s="794"/>
      <c r="F1009" s="794"/>
      <c r="G1009" s="794"/>
      <c r="H1009" s="1076"/>
      <c r="I1009" s="1076"/>
      <c r="J1009" s="794"/>
      <c r="K1009" s="794"/>
      <c r="L1009" s="794"/>
      <c r="M1009" s="1076"/>
      <c r="N1009" s="1076"/>
      <c r="O1009" s="794"/>
      <c r="P1009" s="794"/>
      <c r="Q1009" s="794"/>
    </row>
    <row r="1010" ht="25.15" customHeight="true" x14ac:dyDescent="0.2">
      <c r="C1010" s="1075"/>
      <c r="D1010" s="1076"/>
      <c r="E1010" s="794"/>
      <c r="F1010" s="794"/>
      <c r="G1010" s="794"/>
      <c r="H1010" s="1076"/>
      <c r="I1010" s="1076"/>
      <c r="J1010" s="794"/>
      <c r="K1010" s="794"/>
      <c r="L1010" s="794"/>
      <c r="M1010" s="1076"/>
      <c r="N1010" s="1076"/>
      <c r="O1010" s="794"/>
      <c r="P1010" s="794"/>
      <c r="Q1010" s="794"/>
    </row>
    <row r="1011" ht="25.15" customHeight="true" x14ac:dyDescent="0.2">
      <c r="C1011" s="1075"/>
      <c r="D1011" s="1076"/>
      <c r="E1011" s="794"/>
      <c r="F1011" s="794"/>
      <c r="G1011" s="794"/>
      <c r="H1011" s="1076"/>
      <c r="I1011" s="1076"/>
      <c r="J1011" s="794"/>
      <c r="K1011" s="794"/>
      <c r="L1011" s="794"/>
      <c r="M1011" s="1076"/>
      <c r="N1011" s="1076"/>
      <c r="O1011" s="794"/>
      <c r="P1011" s="794"/>
      <c r="Q1011" s="794"/>
    </row>
    <row r="1012" ht="25.15" customHeight="true" x14ac:dyDescent="0.2">
      <c r="C1012" s="1075"/>
      <c r="D1012" s="1076"/>
      <c r="E1012" s="794"/>
      <c r="F1012" s="794"/>
      <c r="G1012" s="794"/>
      <c r="H1012" s="1076"/>
      <c r="I1012" s="1076"/>
      <c r="J1012" s="794"/>
      <c r="K1012" s="794"/>
      <c r="L1012" s="794"/>
      <c r="M1012" s="1076"/>
      <c r="N1012" s="1076"/>
      <c r="O1012" s="794"/>
      <c r="P1012" s="794"/>
      <c r="Q1012" s="794"/>
    </row>
    <row r="1013" ht="25.15" customHeight="true" x14ac:dyDescent="0.2">
      <c r="C1013" s="1075"/>
      <c r="D1013" s="1076"/>
      <c r="E1013" s="794"/>
      <c r="F1013" s="794"/>
      <c r="G1013" s="794"/>
      <c r="H1013" s="1076"/>
      <c r="I1013" s="1076"/>
      <c r="J1013" s="794"/>
      <c r="K1013" s="794"/>
      <c r="L1013" s="794"/>
      <c r="M1013" s="1076"/>
      <c r="N1013" s="1076"/>
      <c r="O1013" s="794"/>
      <c r="P1013" s="794"/>
      <c r="Q1013" s="794"/>
    </row>
    <row r="1014" ht="25.15" customHeight="true" x14ac:dyDescent="0.2">
      <c r="C1014" s="1075"/>
      <c r="D1014" s="1076"/>
      <c r="E1014" s="794"/>
      <c r="F1014" s="794"/>
      <c r="G1014" s="794"/>
      <c r="H1014" s="1076"/>
      <c r="I1014" s="1076"/>
      <c r="J1014" s="794"/>
      <c r="K1014" s="794"/>
      <c r="L1014" s="794"/>
      <c r="M1014" s="1076"/>
      <c r="N1014" s="1076"/>
      <c r="O1014" s="794"/>
      <c r="P1014" s="794"/>
      <c r="Q1014" s="794"/>
    </row>
    <row r="1015" ht="25.15" customHeight="true" x14ac:dyDescent="0.2">
      <c r="C1015" s="1075"/>
      <c r="D1015" s="1076"/>
      <c r="E1015" s="794"/>
      <c r="F1015" s="794"/>
      <c r="G1015" s="794"/>
      <c r="H1015" s="1076"/>
      <c r="I1015" s="1076"/>
      <c r="J1015" s="794"/>
      <c r="K1015" s="794"/>
      <c r="L1015" s="794"/>
      <c r="M1015" s="1076"/>
      <c r="N1015" s="1076"/>
      <c r="O1015" s="794"/>
      <c r="P1015" s="794"/>
      <c r="Q1015" s="794"/>
    </row>
    <row r="1016" ht="25.15" customHeight="true" x14ac:dyDescent="0.2">
      <c r="C1016" s="1075"/>
      <c r="D1016" s="1076"/>
      <c r="E1016" s="794"/>
      <c r="F1016" s="794"/>
      <c r="G1016" s="794"/>
      <c r="H1016" s="1076"/>
      <c r="I1016" s="1076"/>
      <c r="J1016" s="794"/>
      <c r="K1016" s="794"/>
      <c r="L1016" s="794"/>
      <c r="M1016" s="1076"/>
      <c r="N1016" s="1076"/>
      <c r="O1016" s="794"/>
      <c r="P1016" s="794"/>
      <c r="Q1016" s="794"/>
    </row>
    <row r="1017" ht="25.15" customHeight="true" x14ac:dyDescent="0.2">
      <c r="C1017" s="1075"/>
      <c r="D1017" s="1076"/>
      <c r="E1017" s="794"/>
      <c r="F1017" s="794"/>
      <c r="G1017" s="794"/>
      <c r="H1017" s="1076"/>
      <c r="I1017" s="1076"/>
      <c r="J1017" s="794"/>
      <c r="K1017" s="794"/>
      <c r="L1017" s="794"/>
      <c r="M1017" s="1076"/>
      <c r="N1017" s="1076"/>
      <c r="O1017" s="794"/>
      <c r="P1017" s="794"/>
      <c r="Q1017" s="794"/>
    </row>
    <row r="1018" ht="25.15" customHeight="true" x14ac:dyDescent="0.2">
      <c r="C1018" s="1075"/>
      <c r="D1018" s="1076"/>
      <c r="E1018" s="794"/>
      <c r="F1018" s="794"/>
      <c r="G1018" s="794"/>
      <c r="H1018" s="1076"/>
      <c r="I1018" s="1076"/>
      <c r="J1018" s="794"/>
      <c r="K1018" s="794"/>
      <c r="L1018" s="794"/>
      <c r="M1018" s="1076"/>
      <c r="N1018" s="1076"/>
      <c r="O1018" s="794"/>
      <c r="P1018" s="794"/>
      <c r="Q1018" s="794"/>
    </row>
    <row r="1019" ht="25.15" customHeight="true" x14ac:dyDescent="0.2">
      <c r="C1019" s="1075"/>
      <c r="D1019" s="1076"/>
      <c r="E1019" s="794"/>
      <c r="F1019" s="794"/>
      <c r="G1019" s="794"/>
      <c r="H1019" s="1076"/>
      <c r="I1019" s="1076"/>
      <c r="J1019" s="794"/>
      <c r="K1019" s="794"/>
      <c r="L1019" s="794"/>
      <c r="M1019" s="1076"/>
      <c r="N1019" s="1076"/>
      <c r="O1019" s="794"/>
      <c r="P1019" s="794"/>
      <c r="Q1019" s="794"/>
    </row>
    <row r="1020" ht="25.15" customHeight="true" x14ac:dyDescent="0.2">
      <c r="C1020" s="1075"/>
      <c r="D1020" s="1076"/>
      <c r="E1020" s="794"/>
      <c r="F1020" s="794"/>
      <c r="G1020" s="794"/>
      <c r="H1020" s="1076"/>
      <c r="I1020" s="1076"/>
      <c r="J1020" s="794"/>
      <c r="K1020" s="794"/>
      <c r="L1020" s="794"/>
      <c r="M1020" s="1076"/>
      <c r="N1020" s="1076"/>
      <c r="O1020" s="794"/>
      <c r="P1020" s="794"/>
      <c r="Q1020" s="794"/>
    </row>
    <row r="1021" ht="25.15" customHeight="true" x14ac:dyDescent="0.2">
      <c r="C1021" s="1075"/>
      <c r="D1021" s="1076"/>
      <c r="E1021" s="794"/>
      <c r="F1021" s="794"/>
      <c r="G1021" s="794"/>
      <c r="H1021" s="1076"/>
      <c r="I1021" s="1076"/>
      <c r="J1021" s="794"/>
      <c r="K1021" s="794"/>
      <c r="L1021" s="794"/>
      <c r="M1021" s="1076"/>
      <c r="N1021" s="1076"/>
      <c r="O1021" s="794"/>
      <c r="P1021" s="794"/>
      <c r="Q1021" s="794"/>
    </row>
    <row r="1022" ht="25.15" customHeight="true" x14ac:dyDescent="0.2">
      <c r="C1022" s="1075"/>
      <c r="D1022" s="1076"/>
      <c r="E1022" s="794"/>
      <c r="F1022" s="794"/>
      <c r="G1022" s="794"/>
      <c r="H1022" s="1076"/>
      <c r="I1022" s="1076"/>
      <c r="J1022" s="794"/>
      <c r="K1022" s="794"/>
      <c r="L1022" s="794"/>
      <c r="M1022" s="1076"/>
      <c r="N1022" s="1076"/>
      <c r="O1022" s="794"/>
      <c r="P1022" s="794"/>
      <c r="Q1022" s="794"/>
    </row>
    <row r="1023" ht="25.15" customHeight="true" x14ac:dyDescent="0.2">
      <c r="C1023" s="1075"/>
      <c r="D1023" s="1076"/>
      <c r="E1023" s="794"/>
      <c r="F1023" s="794"/>
      <c r="G1023" s="794"/>
      <c r="H1023" s="1076"/>
      <c r="I1023" s="1076"/>
      <c r="J1023" s="794"/>
      <c r="K1023" s="794"/>
      <c r="L1023" s="794"/>
      <c r="M1023" s="1076"/>
      <c r="N1023" s="1076"/>
      <c r="O1023" s="794"/>
      <c r="P1023" s="794"/>
      <c r="Q1023" s="794"/>
    </row>
    <row r="1024" ht="25.15" customHeight="true" x14ac:dyDescent="0.2">
      <c r="C1024" s="1075"/>
      <c r="D1024" s="1076"/>
      <c r="E1024" s="794"/>
      <c r="F1024" s="794"/>
      <c r="G1024" s="794"/>
      <c r="H1024" s="1076"/>
      <c r="I1024" s="1076"/>
      <c r="J1024" s="794"/>
      <c r="K1024" s="794"/>
      <c r="L1024" s="794"/>
      <c r="M1024" s="1076"/>
      <c r="N1024" s="1076"/>
      <c r="O1024" s="794"/>
      <c r="P1024" s="794"/>
      <c r="Q1024" s="794"/>
    </row>
    <row r="1025" customFormat="true" ht="15.95" customHeight="true" x14ac:dyDescent="0.2">
      <c r="A1025" s="1104" t="s">
        <v>339</v>
      </c>
      <c r="B1025" s="1105"/>
      <c r="C1025" s="1106"/>
      <c r="D1025" s="429"/>
      <c r="E1025" s="270"/>
      <c r="F1025" s="270"/>
      <c r="G1025" s="429"/>
      <c r="Y1025" s="255"/>
      <c r="Z1025" s="257"/>
      <c r="AA1025" s="257"/>
      <c r="AB1025" s="257"/>
      <c r="AC1025" s="257"/>
      <c r="AD1025" s="257"/>
      <c r="AE1025" s="257"/>
      <c r="AF1025" s="257"/>
      <c r="AG1025" s="257"/>
      <c r="AH1025" s="257"/>
      <c r="AI1025" s="257"/>
      <c r="AJ1025" s="257"/>
      <c r="AK1025" s="257"/>
      <c r="AL1025" s="257"/>
      <c r="AM1025" s="257"/>
      <c r="AN1025" s="257"/>
      <c r="AO1025" s="257"/>
      <c r="AP1025" s="257"/>
      <c r="AQ1025" s="257"/>
      <c r="AR1025" s="257"/>
      <c r="AS1025" s="257"/>
      <c r="AT1025" s="257"/>
      <c r="AU1025" s="257"/>
      <c r="AV1025" s="257"/>
      <c r="AW1025" s="257"/>
      <c r="AX1025" s="257"/>
      <c r="AY1025" s="257"/>
      <c r="AZ1025" s="257"/>
      <c r="BA1025" s="255"/>
      <c r="BB1025" s="429"/>
      <c r="BY1025" s="255"/>
      <c r="BZ1025" s="257"/>
      <c r="CA1025" s="257"/>
      <c r="CB1025" s="257"/>
      <c r="CC1025" s="257"/>
      <c r="CD1025" s="257"/>
      <c r="CE1025" s="257"/>
      <c r="CF1025" s="257"/>
      <c r="CG1025" s="257"/>
      <c r="CH1025" s="257"/>
      <c r="CI1025" s="257"/>
      <c r="CJ1025" s="257"/>
      <c r="CK1025" s="257"/>
      <c r="CL1025" s="257"/>
      <c r="CM1025" s="257"/>
      <c r="CN1025" s="257"/>
      <c r="CO1025" s="257"/>
      <c r="CP1025" s="257"/>
      <c r="CQ1025" s="257"/>
      <c r="CR1025" s="257"/>
      <c r="CS1025" s="257"/>
      <c r="CT1025" s="257"/>
      <c r="CU1025" s="257"/>
      <c r="CV1025" s="257"/>
      <c r="CW1025" s="257"/>
      <c r="CX1025" s="257"/>
      <c r="CY1025" s="257"/>
      <c r="CZ1025" s="257"/>
    </row>
    <row r="1026" customFormat="true" ht="15.95" customHeight="true" x14ac:dyDescent="0.2">
      <c r="A1026" s="1107" t="s">
        <v>340</v>
      </c>
      <c r="B1026" s="1108"/>
      <c r="C1026" s="940" t="s">
        <v>341</v>
      </c>
      <c r="D1026" s="429"/>
      <c r="E1026" s="270"/>
      <c r="F1026" s="270"/>
      <c r="G1026" s="429"/>
      <c r="Y1026" s="255"/>
      <c r="Z1026" s="257"/>
      <c r="AA1026" s="257"/>
      <c r="AB1026" s="257"/>
      <c r="AC1026" s="257"/>
      <c r="AD1026" s="257"/>
      <c r="AE1026" s="257"/>
      <c r="AF1026" s="257"/>
      <c r="AG1026" s="257"/>
      <c r="AH1026" s="257"/>
      <c r="AI1026" s="257"/>
      <c r="AJ1026" s="257"/>
      <c r="AK1026" s="257"/>
      <c r="AL1026" s="257"/>
      <c r="AM1026" s="257"/>
      <c r="AN1026" s="257"/>
      <c r="AO1026" s="257"/>
      <c r="AP1026" s="257"/>
      <c r="AQ1026" s="257"/>
      <c r="AR1026" s="257"/>
      <c r="AS1026" s="257"/>
      <c r="AT1026" s="257"/>
      <c r="AU1026" s="257"/>
      <c r="AV1026" s="257"/>
      <c r="AW1026" s="257"/>
      <c r="AX1026" s="257"/>
      <c r="AY1026" s="257"/>
      <c r="AZ1026" s="257"/>
      <c r="BA1026" s="255"/>
      <c r="BB1026" s="429"/>
      <c r="BY1026" s="255"/>
      <c r="BZ1026" s="257"/>
      <c r="CA1026" s="257"/>
      <c r="CB1026" s="257"/>
      <c r="CC1026" s="257"/>
      <c r="CD1026" s="257"/>
      <c r="CE1026" s="257"/>
      <c r="CF1026" s="257"/>
      <c r="CG1026" s="257"/>
      <c r="CH1026" s="257"/>
      <c r="CI1026" s="257"/>
      <c r="CJ1026" s="257"/>
      <c r="CK1026" s="257"/>
      <c r="CL1026" s="257"/>
      <c r="CM1026" s="257"/>
      <c r="CN1026" s="257"/>
      <c r="CO1026" s="257"/>
      <c r="CP1026" s="257"/>
      <c r="CQ1026" s="257"/>
      <c r="CR1026" s="257"/>
      <c r="CS1026" s="257"/>
      <c r="CT1026" s="257"/>
      <c r="CU1026" s="257"/>
      <c r="CV1026" s="257"/>
      <c r="CW1026" s="257"/>
      <c r="CX1026" s="257"/>
      <c r="CY1026" s="257"/>
      <c r="CZ1026" s="257"/>
    </row>
    <row r="1027" customFormat="true" ht="15.95" hidden="true" customHeight="true" x14ac:dyDescent="0.2">
      <c r="A1027" s="941" t="s">
        <v>342</v>
      </c>
      <c r="B1027" s="942" t="s">
        <v>210</v>
      </c>
      <c r="C1027" s="943">
        <v>11966</v>
      </c>
      <c r="D1027" s="429"/>
      <c r="E1027" s="270"/>
      <c r="F1027" s="270"/>
      <c r="G1027" s="429"/>
      <c r="Y1027" s="255"/>
      <c r="Z1027" s="257"/>
      <c r="AA1027" s="257"/>
      <c r="AB1027" s="257"/>
      <c r="AC1027" s="257"/>
      <c r="AD1027" s="257"/>
      <c r="AE1027" s="257"/>
      <c r="AF1027" s="257"/>
      <c r="AG1027" s="257"/>
      <c r="AH1027" s="257"/>
      <c r="AI1027" s="257"/>
      <c r="AJ1027" s="257"/>
      <c r="AK1027" s="257"/>
      <c r="AL1027" s="257"/>
      <c r="AM1027" s="257"/>
      <c r="AN1027" s="257"/>
      <c r="AO1027" s="257"/>
      <c r="AP1027" s="257"/>
      <c r="AQ1027" s="257"/>
      <c r="AR1027" s="257"/>
      <c r="AS1027" s="257"/>
      <c r="AT1027" s="257"/>
      <c r="AU1027" s="257"/>
      <c r="AV1027" s="257"/>
      <c r="AW1027" s="257"/>
      <c r="AX1027" s="257"/>
      <c r="AY1027" s="257"/>
      <c r="AZ1027" s="257"/>
      <c r="BA1027" s="255"/>
      <c r="BB1027" s="429"/>
      <c r="BY1027" s="255"/>
      <c r="BZ1027" s="257"/>
      <c r="CA1027" s="257"/>
      <c r="CB1027" s="257"/>
      <c r="CC1027" s="257"/>
      <c r="CD1027" s="257"/>
      <c r="CE1027" s="257"/>
      <c r="CF1027" s="257"/>
      <c r="CG1027" s="257"/>
      <c r="CH1027" s="257"/>
      <c r="CI1027" s="257"/>
      <c r="CJ1027" s="257"/>
      <c r="CK1027" s="257"/>
      <c r="CL1027" s="257"/>
      <c r="CM1027" s="257"/>
      <c r="CN1027" s="257"/>
      <c r="CO1027" s="257"/>
      <c r="CP1027" s="257"/>
      <c r="CQ1027" s="257"/>
      <c r="CR1027" s="257"/>
      <c r="CS1027" s="257"/>
      <c r="CT1027" s="257"/>
      <c r="CU1027" s="257"/>
      <c r="CV1027" s="257"/>
      <c r="CW1027" s="257"/>
      <c r="CX1027" s="257"/>
      <c r="CY1027" s="257"/>
      <c r="CZ1027" s="257"/>
    </row>
    <row r="1028" customFormat="true" ht="15.95" hidden="true" customHeight="true" x14ac:dyDescent="0.2">
      <c r="A1028" s="944" t="s">
        <v>343</v>
      </c>
      <c r="B1028" s="945" t="s">
        <v>210</v>
      </c>
      <c r="C1028" s="946">
        <v>11966</v>
      </c>
      <c r="D1028" s="429"/>
      <c r="E1028" s="270"/>
      <c r="F1028" s="270"/>
      <c r="G1028" s="429"/>
      <c r="Y1028" s="255"/>
      <c r="Z1028" s="257"/>
      <c r="AA1028" s="257"/>
      <c r="AB1028" s="257"/>
      <c r="AC1028" s="257"/>
      <c r="AD1028" s="257"/>
      <c r="AE1028" s="257"/>
      <c r="AF1028" s="257"/>
      <c r="AG1028" s="257"/>
      <c r="AH1028" s="257"/>
      <c r="AI1028" s="257"/>
      <c r="AJ1028" s="257"/>
      <c r="AK1028" s="257"/>
      <c r="AL1028" s="257"/>
      <c r="AM1028" s="257"/>
      <c r="AN1028" s="257"/>
      <c r="AO1028" s="257"/>
      <c r="AP1028" s="257"/>
      <c r="AQ1028" s="257"/>
      <c r="AR1028" s="257"/>
      <c r="AS1028" s="257"/>
      <c r="AT1028" s="257"/>
      <c r="AU1028" s="257"/>
      <c r="AV1028" s="257"/>
      <c r="AW1028" s="257"/>
      <c r="AX1028" s="257"/>
      <c r="AY1028" s="257"/>
      <c r="AZ1028" s="257"/>
      <c r="BA1028" s="255"/>
      <c r="BB1028" s="429"/>
      <c r="BY1028" s="255"/>
      <c r="BZ1028" s="257"/>
      <c r="CA1028" s="257"/>
      <c r="CB1028" s="257"/>
      <c r="CC1028" s="257"/>
      <c r="CD1028" s="257"/>
      <c r="CE1028" s="257"/>
      <c r="CF1028" s="257"/>
      <c r="CG1028" s="257"/>
      <c r="CH1028" s="257"/>
      <c r="CI1028" s="257"/>
      <c r="CJ1028" s="257"/>
      <c r="CK1028" s="257"/>
      <c r="CL1028" s="257"/>
      <c r="CM1028" s="257"/>
      <c r="CN1028" s="257"/>
      <c r="CO1028" s="257"/>
      <c r="CP1028" s="257"/>
      <c r="CQ1028" s="257"/>
      <c r="CR1028" s="257"/>
      <c r="CS1028" s="257"/>
      <c r="CT1028" s="257"/>
      <c r="CU1028" s="257"/>
      <c r="CV1028" s="257"/>
      <c r="CW1028" s="257"/>
      <c r="CX1028" s="257"/>
      <c r="CY1028" s="257"/>
      <c r="CZ1028" s="257"/>
    </row>
    <row r="1029" customFormat="true" ht="15.95" hidden="true" customHeight="true" x14ac:dyDescent="0.2">
      <c r="A1029" s="944" t="s">
        <v>344</v>
      </c>
      <c r="B1029" s="945" t="s">
        <v>210</v>
      </c>
      <c r="C1029" s="946">
        <v>11966</v>
      </c>
      <c r="D1029" s="429"/>
      <c r="E1029" s="270"/>
      <c r="F1029" s="270"/>
      <c r="G1029" s="429"/>
      <c r="Y1029" s="255"/>
      <c r="Z1029" s="257"/>
      <c r="AA1029" s="257"/>
      <c r="AB1029" s="257"/>
      <c r="AC1029" s="257"/>
      <c r="AD1029" s="257"/>
      <c r="AE1029" s="257"/>
      <c r="AF1029" s="257"/>
      <c r="AG1029" s="257"/>
      <c r="AH1029" s="257"/>
      <c r="AI1029" s="257"/>
      <c r="AJ1029" s="257"/>
      <c r="AK1029" s="257"/>
      <c r="AL1029" s="257"/>
      <c r="AM1029" s="257"/>
      <c r="AN1029" s="257"/>
      <c r="AO1029" s="257"/>
      <c r="AP1029" s="257"/>
      <c r="AQ1029" s="257"/>
      <c r="AR1029" s="257"/>
      <c r="AS1029" s="257"/>
      <c r="AT1029" s="257"/>
      <c r="AU1029" s="257"/>
      <c r="AV1029" s="257"/>
      <c r="AW1029" s="257"/>
      <c r="AX1029" s="257"/>
      <c r="AY1029" s="257"/>
      <c r="AZ1029" s="257"/>
      <c r="BA1029" s="255"/>
      <c r="BB1029" s="429"/>
      <c r="BY1029" s="255"/>
      <c r="BZ1029" s="257"/>
      <c r="CA1029" s="257"/>
      <c r="CB1029" s="257"/>
      <c r="CC1029" s="257"/>
      <c r="CD1029" s="257"/>
      <c r="CE1029" s="257"/>
      <c r="CF1029" s="257"/>
      <c r="CG1029" s="257"/>
      <c r="CH1029" s="257"/>
      <c r="CI1029" s="257"/>
      <c r="CJ1029" s="257"/>
      <c r="CK1029" s="257"/>
      <c r="CL1029" s="257"/>
      <c r="CM1029" s="257"/>
      <c r="CN1029" s="257"/>
      <c r="CO1029" s="257"/>
      <c r="CP1029" s="257"/>
      <c r="CQ1029" s="257"/>
      <c r="CR1029" s="257"/>
      <c r="CS1029" s="257"/>
      <c r="CT1029" s="257"/>
      <c r="CU1029" s="257"/>
      <c r="CV1029" s="257"/>
      <c r="CW1029" s="257"/>
      <c r="CX1029" s="257"/>
      <c r="CY1029" s="257"/>
      <c r="CZ1029" s="257"/>
    </row>
    <row r="1030" customFormat="true" ht="15.95" hidden="true" customHeight="true" x14ac:dyDescent="0.2">
      <c r="A1030" s="944" t="s">
        <v>345</v>
      </c>
      <c r="B1030" s="945" t="s">
        <v>210</v>
      </c>
      <c r="C1030" s="946">
        <v>11966</v>
      </c>
      <c r="D1030" s="429"/>
      <c r="E1030" s="270"/>
      <c r="F1030" s="270"/>
      <c r="G1030" s="429"/>
      <c r="Y1030" s="255"/>
      <c r="Z1030" s="257"/>
      <c r="AA1030" s="257"/>
      <c r="AB1030" s="257"/>
      <c r="AC1030" s="257"/>
      <c r="AD1030" s="257"/>
      <c r="AE1030" s="257"/>
      <c r="AF1030" s="257"/>
      <c r="AG1030" s="257"/>
      <c r="AH1030" s="257"/>
      <c r="AI1030" s="257"/>
      <c r="AJ1030" s="257"/>
      <c r="AK1030" s="257"/>
      <c r="AL1030" s="257"/>
      <c r="AM1030" s="257"/>
      <c r="AN1030" s="257"/>
      <c r="AO1030" s="257"/>
      <c r="AP1030" s="257"/>
      <c r="AQ1030" s="257"/>
      <c r="AR1030" s="257"/>
      <c r="AS1030" s="257"/>
      <c r="AT1030" s="257"/>
      <c r="AU1030" s="257"/>
      <c r="AV1030" s="257"/>
      <c r="AW1030" s="257"/>
      <c r="AX1030" s="257"/>
      <c r="AY1030" s="257"/>
      <c r="AZ1030" s="257"/>
      <c r="BA1030" s="255"/>
      <c r="BB1030" s="429"/>
      <c r="BY1030" s="255"/>
      <c r="BZ1030" s="257"/>
      <c r="CA1030" s="257"/>
      <c r="CB1030" s="257"/>
      <c r="CC1030" s="257"/>
      <c r="CD1030" s="257"/>
      <c r="CE1030" s="257"/>
      <c r="CF1030" s="257"/>
      <c r="CG1030" s="257"/>
      <c r="CH1030" s="257"/>
      <c r="CI1030" s="257"/>
      <c r="CJ1030" s="257"/>
      <c r="CK1030" s="257"/>
      <c r="CL1030" s="257"/>
      <c r="CM1030" s="257"/>
      <c r="CN1030" s="257"/>
      <c r="CO1030" s="257"/>
      <c r="CP1030" s="257"/>
      <c r="CQ1030" s="257"/>
      <c r="CR1030" s="257"/>
      <c r="CS1030" s="257"/>
      <c r="CT1030" s="257"/>
      <c r="CU1030" s="257"/>
      <c r="CV1030" s="257"/>
      <c r="CW1030" s="257"/>
      <c r="CX1030" s="257"/>
      <c r="CY1030" s="257"/>
      <c r="CZ1030" s="257"/>
    </row>
    <row r="1031" customFormat="true" ht="15.95" customHeight="true" x14ac:dyDescent="0.2">
      <c r="A1031" s="1109" t="s">
        <v>346</v>
      </c>
      <c r="B1031" s="945" t="s">
        <v>347</v>
      </c>
      <c r="C1031" s="946">
        <v>8447</v>
      </c>
      <c r="D1031" s="429"/>
      <c r="E1031" s="270"/>
      <c r="F1031" s="270"/>
      <c r="G1031" s="429"/>
      <c r="Y1031" s="255"/>
      <c r="Z1031" s="257"/>
      <c r="AA1031" s="257"/>
      <c r="AB1031" s="257"/>
      <c r="AC1031" s="257"/>
      <c r="AD1031" s="257"/>
      <c r="AE1031" s="257"/>
      <c r="AF1031" s="257"/>
      <c r="AG1031" s="257"/>
      <c r="AH1031" s="257"/>
      <c r="AI1031" s="257"/>
      <c r="AJ1031" s="257"/>
      <c r="AK1031" s="257"/>
      <c r="AL1031" s="257"/>
      <c r="AM1031" s="257"/>
      <c r="AN1031" s="257"/>
      <c r="AO1031" s="257"/>
      <c r="AP1031" s="257"/>
      <c r="AQ1031" s="257"/>
      <c r="AR1031" s="257"/>
      <c r="AS1031" s="257"/>
      <c r="AT1031" s="257"/>
      <c r="AU1031" s="257"/>
      <c r="AV1031" s="257"/>
      <c r="AW1031" s="257"/>
      <c r="AX1031" s="257"/>
      <c r="AY1031" s="257"/>
      <c r="AZ1031" s="257"/>
      <c r="BA1031" s="255"/>
      <c r="BB1031" s="429"/>
      <c r="BY1031" s="255"/>
      <c r="BZ1031" s="257"/>
      <c r="CA1031" s="257"/>
      <c r="CB1031" s="257"/>
      <c r="CC1031" s="257"/>
      <c r="CD1031" s="257"/>
      <c r="CE1031" s="257"/>
      <c r="CF1031" s="257"/>
      <c r="CG1031" s="257"/>
      <c r="CH1031" s="257"/>
      <c r="CI1031" s="257"/>
      <c r="CJ1031" s="257"/>
      <c r="CK1031" s="257"/>
      <c r="CL1031" s="257"/>
      <c r="CM1031" s="257"/>
      <c r="CN1031" s="257"/>
      <c r="CO1031" s="257"/>
      <c r="CP1031" s="257"/>
      <c r="CQ1031" s="257"/>
      <c r="CR1031" s="257"/>
      <c r="CS1031" s="257"/>
      <c r="CT1031" s="257"/>
      <c r="CU1031" s="257"/>
      <c r="CV1031" s="257"/>
      <c r="CW1031" s="257"/>
      <c r="CX1031" s="257"/>
      <c r="CY1031" s="257"/>
      <c r="CZ1031" s="257"/>
    </row>
    <row r="1032" customFormat="true" ht="15.95" customHeight="true" x14ac:dyDescent="0.2">
      <c r="A1032" s="1109"/>
      <c r="B1032" s="945" t="s">
        <v>7</v>
      </c>
      <c r="C1032" s="946">
        <v>3519</v>
      </c>
      <c r="D1032" s="429"/>
      <c r="E1032" s="270"/>
      <c r="F1032" s="270"/>
      <c r="G1032" s="429"/>
      <c r="Y1032" s="255"/>
      <c r="Z1032" s="257"/>
      <c r="AA1032" s="257"/>
      <c r="AB1032" s="257"/>
      <c r="AC1032" s="257"/>
      <c r="AD1032" s="257"/>
      <c r="AE1032" s="257"/>
      <c r="AF1032" s="257"/>
      <c r="AG1032" s="257"/>
      <c r="AH1032" s="257"/>
      <c r="AI1032" s="257"/>
      <c r="AJ1032" s="257"/>
      <c r="AK1032" s="257"/>
      <c r="AL1032" s="257"/>
      <c r="AM1032" s="257"/>
      <c r="AN1032" s="257"/>
      <c r="AO1032" s="257"/>
      <c r="AP1032" s="257"/>
      <c r="AQ1032" s="257"/>
      <c r="AR1032" s="257"/>
      <c r="AS1032" s="257"/>
      <c r="AT1032" s="257"/>
      <c r="AU1032" s="257"/>
      <c r="AV1032" s="257"/>
      <c r="AW1032" s="257"/>
      <c r="AX1032" s="257"/>
      <c r="AY1032" s="257"/>
      <c r="AZ1032" s="257"/>
      <c r="BA1032" s="255"/>
      <c r="BB1032" s="429"/>
      <c r="BY1032" s="255"/>
      <c r="BZ1032" s="257"/>
      <c r="CA1032" s="257"/>
      <c r="CB1032" s="257"/>
      <c r="CC1032" s="257"/>
      <c r="CD1032" s="257"/>
      <c r="CE1032" s="257"/>
      <c r="CF1032" s="257"/>
      <c r="CG1032" s="257"/>
      <c r="CH1032" s="257"/>
      <c r="CI1032" s="257"/>
      <c r="CJ1032" s="257"/>
      <c r="CK1032" s="257"/>
      <c r="CL1032" s="257"/>
      <c r="CM1032" s="257"/>
      <c r="CN1032" s="257"/>
      <c r="CO1032" s="257"/>
      <c r="CP1032" s="257"/>
      <c r="CQ1032" s="257"/>
      <c r="CR1032" s="257"/>
      <c r="CS1032" s="257"/>
      <c r="CT1032" s="257"/>
      <c r="CU1032" s="257"/>
      <c r="CV1032" s="257"/>
      <c r="CW1032" s="257"/>
      <c r="CX1032" s="257"/>
      <c r="CY1032" s="257"/>
      <c r="CZ1032" s="257"/>
    </row>
    <row r="1033" s="245" customFormat="true" ht="15.95" customHeight="true" x14ac:dyDescent="0.2">
      <c r="A1033" s="947" t="s">
        <v>348</v>
      </c>
      <c r="B1033" s="948" t="s">
        <v>348</v>
      </c>
      <c r="C1033" s="949">
        <v>11966</v>
      </c>
      <c r="D1033" s="139"/>
      <c r="E1033" s="139"/>
      <c r="F1033" s="139"/>
      <c r="G1033" s="139"/>
      <c r="Z1033" s="238"/>
      <c r="AA1033" s="238"/>
      <c r="AB1033" s="238"/>
      <c r="AC1033" s="238"/>
      <c r="AD1033" s="238"/>
      <c r="AE1033" s="238"/>
      <c r="AF1033" s="238"/>
      <c r="AG1033" s="238"/>
      <c r="AH1033" s="238"/>
      <c r="AI1033" s="238"/>
      <c r="AJ1033" s="238"/>
      <c r="AK1033" s="238"/>
      <c r="AL1033" s="238"/>
      <c r="AM1033" s="238"/>
      <c r="AN1033" s="238"/>
      <c r="AO1033" s="238"/>
      <c r="AP1033" s="238"/>
      <c r="AQ1033" s="238"/>
      <c r="AR1033" s="238"/>
      <c r="AS1033" s="238"/>
      <c r="AT1033" s="238"/>
      <c r="AU1033" s="238"/>
      <c r="AV1033" s="238"/>
      <c r="AW1033" s="238"/>
      <c r="AX1033" s="238"/>
      <c r="AY1033" s="238"/>
      <c r="AZ1033" s="238"/>
      <c r="BB1033" s="139"/>
      <c r="BZ1033" s="238"/>
      <c r="CA1033" s="238"/>
      <c r="CB1033" s="238"/>
      <c r="CC1033" s="238"/>
      <c r="CD1033" s="238"/>
      <c r="CE1033" s="238"/>
      <c r="CF1033" s="238"/>
      <c r="CG1033" s="238"/>
      <c r="CH1033" s="238"/>
      <c r="CI1033" s="238"/>
      <c r="CJ1033" s="238"/>
      <c r="CK1033" s="238"/>
      <c r="CL1033" s="238"/>
      <c r="CM1033" s="238"/>
      <c r="CN1033" s="238"/>
      <c r="CO1033" s="238"/>
      <c r="CP1033" s="238"/>
      <c r="CQ1033" s="238"/>
      <c r="CR1033" s="238"/>
      <c r="CS1033" s="238"/>
      <c r="CT1033" s="238"/>
      <c r="CU1033" s="238"/>
      <c r="CV1033" s="238"/>
      <c r="CW1033" s="238"/>
      <c r="CX1033" s="238"/>
      <c r="CY1033" s="238"/>
      <c r="CZ1033" s="238"/>
    </row>
    <row r="1034" customFormat="true" ht="15.95" customHeight="true" x14ac:dyDescent="0.2">
      <c r="A1034" s="1117" t="s">
        <v>349</v>
      </c>
      <c r="B1034" s="1118"/>
      <c r="C1034" s="1119"/>
      <c r="D1034" s="429"/>
      <c r="E1034" s="270"/>
      <c r="F1034" s="270"/>
      <c r="G1034" s="429"/>
      <c r="Y1034" s="255"/>
      <c r="Z1034" s="257"/>
      <c r="AA1034" s="257"/>
      <c r="AB1034" s="257"/>
      <c r="AC1034" s="257"/>
      <c r="AD1034" s="257"/>
      <c r="AE1034" s="257"/>
      <c r="AF1034" s="257"/>
      <c r="AG1034" s="257"/>
      <c r="AH1034" s="257"/>
      <c r="AI1034" s="257"/>
      <c r="AJ1034" s="257"/>
      <c r="AK1034" s="257"/>
      <c r="AL1034" s="257"/>
      <c r="AM1034" s="257"/>
      <c r="AN1034" s="257"/>
      <c r="AO1034" s="257"/>
      <c r="AP1034" s="257"/>
      <c r="AQ1034" s="257"/>
      <c r="AR1034" s="257"/>
      <c r="AS1034" s="257"/>
      <c r="AT1034" s="257"/>
      <c r="AU1034" s="257"/>
      <c r="AV1034" s="257"/>
      <c r="AW1034" s="257"/>
      <c r="AX1034" s="257"/>
      <c r="AY1034" s="257"/>
      <c r="AZ1034" s="257"/>
      <c r="BA1034" s="255"/>
      <c r="BB1034" s="429"/>
      <c r="BY1034" s="255"/>
      <c r="BZ1034" s="257"/>
      <c r="CA1034" s="257"/>
      <c r="CB1034" s="257"/>
      <c r="CC1034" s="257"/>
      <c r="CD1034" s="257"/>
      <c r="CE1034" s="257"/>
      <c r="CF1034" s="257"/>
      <c r="CG1034" s="257"/>
      <c r="CH1034" s="257"/>
      <c r="CI1034" s="257"/>
      <c r="CJ1034" s="257"/>
      <c r="CK1034" s="257"/>
      <c r="CL1034" s="257"/>
      <c r="CM1034" s="257"/>
      <c r="CN1034" s="257"/>
      <c r="CO1034" s="257"/>
      <c r="CP1034" s="257"/>
      <c r="CQ1034" s="257"/>
      <c r="CR1034" s="257"/>
      <c r="CS1034" s="257"/>
      <c r="CT1034" s="257"/>
      <c r="CU1034" s="257"/>
      <c r="CV1034" s="257"/>
      <c r="CW1034" s="257"/>
      <c r="CX1034" s="257"/>
      <c r="CY1034" s="257"/>
      <c r="CZ1034" s="257"/>
    </row>
    <row r="1036" ht="15" customHeight="true" x14ac:dyDescent="0.25">
      <c r="A1036" s="430" t="s">
        <v>120</v>
      </c>
      <c r="B1036" s="121" t="s">
        <v>121</v>
      </c>
    </row>
    <row r="1037" ht="15" customHeight="true" x14ac:dyDescent="0.2">
      <c r="A1037" s="431" t="str">
        <f>R15</f>
        <v>Artemisa</v>
      </c>
      <c r="B1037" s="431">
        <f>BR122+BR123</f>
        <v>1320.2024513433103</v>
      </c>
    </row>
    <row r="1038" ht="15" customHeight="true" x14ac:dyDescent="0.2">
      <c r="A1038" s="431" t="str">
        <f>S15</f>
        <v>Camagüey</v>
      </c>
      <c r="B1038" s="431">
        <f>BS122+BS123</f>
        <v>3031.2931031035341</v>
      </c>
    </row>
    <row r="1039" ht="15" customHeight="true" x14ac:dyDescent="0.2">
      <c r="A1039" s="431" t="str">
        <f>T15</f>
        <v>Ciego de Ávila</v>
      </c>
      <c r="B1039" s="431">
        <f>BT122+BT123</f>
        <v>1464.1038424138333</v>
      </c>
    </row>
    <row r="1040" ht="15" customHeight="true" x14ac:dyDescent="0.2">
      <c r="A1040" s="431" t="str">
        <f>U15</f>
        <v>Cienfuegos</v>
      </c>
      <c r="B1040" s="431">
        <f>BU122+BU123</f>
        <v>1228.1538569291881</v>
      </c>
    </row>
    <row r="1041" ht="15" customHeight="true" x14ac:dyDescent="0.2">
      <c r="A1041" s="431" t="str">
        <f>V15</f>
        <v>Granma</v>
      </c>
      <c r="B1041" s="431">
        <f>BV122+BV123</f>
        <v>2204.9171815889363</v>
      </c>
    </row>
    <row r="1042" ht="15" customHeight="true" x14ac:dyDescent="0.2">
      <c r="A1042" s="431" t="str">
        <f>W15</f>
        <v>Guantánamo</v>
      </c>
      <c r="B1042" s="431">
        <f>BW122+BW123</f>
        <v>1355.8757220726031</v>
      </c>
    </row>
    <row r="1043" ht="15" customHeight="true" x14ac:dyDescent="0.2">
      <c r="A1043" s="431" t="str">
        <f>X15</f>
        <v>Holguín</v>
      </c>
      <c r="B1043" s="431">
        <f>BX122+XR123</f>
        <v>2700.6867370043078</v>
      </c>
    </row>
    <row r="1044" ht="15" customHeight="true" x14ac:dyDescent="0.2">
      <c r="A1044" s="431" t="str">
        <f>Y15</f>
        <v>Isla de la Juventud</v>
      </c>
      <c r="B1044" s="431">
        <f>BY122+BY123</f>
        <v>236.14116952329084</v>
      </c>
    </row>
    <row r="1045" ht="15" customHeight="true" x14ac:dyDescent="0.2">
      <c r="A1045" s="431" t="str">
        <f>Z15</f>
        <v>La Habana</v>
      </c>
      <c r="B1045" s="431">
        <f>BZ122+BZ123</f>
        <v>4937.910244475529</v>
      </c>
    </row>
    <row r="1046" ht="15" customHeight="true" x14ac:dyDescent="0.2">
      <c r="A1046" s="270" t="str">
        <f>AA15</f>
        <v>Las Tunas</v>
      </c>
      <c r="B1046" s="431">
        <f>CA122+CA123</f>
        <v>1375.2440299184523</v>
      </c>
    </row>
    <row r="1047" ht="15" customHeight="true" x14ac:dyDescent="0.2">
      <c r="A1047" s="270" t="str">
        <f>AB15</f>
        <v>Matanzas</v>
      </c>
      <c r="B1047" s="431">
        <f>CB122+CB123</f>
        <v>2538.7990907241083</v>
      </c>
    </row>
    <row r="1048" ht="15" customHeight="true" x14ac:dyDescent="0.2">
      <c r="A1048" s="270" t="str">
        <f>AC15</f>
        <v>Mayabeque</v>
      </c>
      <c r="B1048" s="431">
        <f>CC122+CC123</f>
        <v>1129.9042559193781</v>
      </c>
    </row>
    <row r="1049" ht="15" customHeight="true" x14ac:dyDescent="0.2">
      <c r="A1049" s="270" t="str">
        <f>AD15</f>
        <v>Pinar del Río</v>
      </c>
      <c r="B1049" s="431">
        <f>CD122+CD123</f>
        <v>1579.7453260177315</v>
      </c>
    </row>
    <row r="1050" ht="15" customHeight="true" x14ac:dyDescent="0.2">
      <c r="A1050" s="270" t="str">
        <f>AE15</f>
        <v>Sancti Spíritus</v>
      </c>
      <c r="B1050" s="431">
        <f>CE122+CE123</f>
        <v>1603.6986199424159</v>
      </c>
    </row>
    <row r="1051" ht="15" customHeight="true" x14ac:dyDescent="0.2">
      <c r="A1051" s="270" t="str">
        <f>AF15</f>
        <v>Santiago de Cuba</v>
      </c>
      <c r="B1051" s="431">
        <f>CF122+CF123</f>
        <v>2676.1214438413717</v>
      </c>
    </row>
    <row r="1052" ht="15" customHeight="true" x14ac:dyDescent="0.2">
      <c r="A1052" s="270" t="str">
        <f>AG15</f>
        <v>Villa Clara</v>
      </c>
      <c r="B1052" s="431">
        <f>CG122+CG123</f>
        <v>2689.9025947427449</v>
      </c>
    </row>
    <row r="1053" ht="15" customHeight="true" x14ac:dyDescent="0.2">
      <c r="A1053" s="270">
        <f>AH15</f>
        <v>0</v>
      </c>
      <c r="B1053" s="431">
        <f>CH122+CH123</f>
        <v>0</v>
      </c>
    </row>
    <row r="1054" ht="15" customHeight="true" x14ac:dyDescent="0.2">
      <c r="A1054" s="270">
        <f>AI15</f>
        <v>0</v>
      </c>
      <c r="B1054" s="431">
        <f>CI122+CI123</f>
        <v>0</v>
      </c>
    </row>
    <row r="1055" ht="15" customHeight="true" x14ac:dyDescent="0.2">
      <c r="A1055" s="270">
        <f>AJ15</f>
        <v>0</v>
      </c>
      <c r="B1055" s="431">
        <f>CJ122+CJ123</f>
        <v>0</v>
      </c>
    </row>
    <row r="1056" ht="15" customHeight="true" x14ac:dyDescent="0.2">
      <c r="A1056" s="270">
        <f>AK15</f>
        <v>0</v>
      </c>
      <c r="B1056" s="431">
        <f>CK122+CK123</f>
        <v>0</v>
      </c>
    </row>
    <row r="1057" ht="15" customHeight="true" x14ac:dyDescent="0.2">
      <c r="A1057" s="270">
        <f>AL15</f>
        <v>0</v>
      </c>
      <c r="B1057" s="431">
        <f>CL122+CL123</f>
        <v>0</v>
      </c>
    </row>
    <row r="1058" ht="15" customHeight="true" x14ac:dyDescent="0.2">
      <c r="A1058" s="270">
        <f>AM15</f>
        <v>0</v>
      </c>
      <c r="B1058" s="431">
        <f>CM122+CM123</f>
        <v>0</v>
      </c>
    </row>
    <row r="1059" ht="15" customHeight="true" x14ac:dyDescent="0.2">
      <c r="A1059" s="270">
        <f>AN15</f>
        <v>0</v>
      </c>
      <c r="B1059" s="431">
        <f>CN122+CN123</f>
        <v>0</v>
      </c>
    </row>
    <row r="1060" ht="15" customHeight="true" x14ac:dyDescent="0.2">
      <c r="A1060" s="270">
        <f>AO15</f>
        <v>0</v>
      </c>
      <c r="B1060" s="431">
        <f>CO122+CO123</f>
        <v>0</v>
      </c>
    </row>
    <row r="1061" ht="15" customHeight="true" x14ac:dyDescent="0.2">
      <c r="A1061" s="270">
        <f>AP15</f>
        <v>0</v>
      </c>
      <c r="B1061" s="431">
        <f>CP122+CP123</f>
        <v>0</v>
      </c>
    </row>
    <row r="1062" ht="15" customHeight="true" x14ac:dyDescent="0.2">
      <c r="A1062" s="270">
        <f>AQ15</f>
        <v>0</v>
      </c>
      <c r="B1062" s="431">
        <f>CQ122+CQ123</f>
        <v>0</v>
      </c>
    </row>
    <row r="1063" ht="15" customHeight="true" x14ac:dyDescent="0.2">
      <c r="A1063" s="270">
        <f>AR15</f>
        <v>0</v>
      </c>
      <c r="B1063" s="431">
        <f>CR122+CR123</f>
        <v>0</v>
      </c>
    </row>
    <row r="1064" ht="15" customHeight="true" x14ac:dyDescent="0.2">
      <c r="A1064" s="270">
        <f>AS15</f>
        <v>0</v>
      </c>
      <c r="B1064" s="431">
        <f>CS122+CS123</f>
        <v>0</v>
      </c>
    </row>
    <row r="1065" ht="15" customHeight="true" x14ac:dyDescent="0.2">
      <c r="A1065" s="270">
        <f>AT15</f>
        <v>0</v>
      </c>
      <c r="B1065" s="431">
        <f>CT122+CT123</f>
        <v>0</v>
      </c>
    </row>
    <row r="1066" ht="15" customHeight="true" x14ac:dyDescent="0.2">
      <c r="A1066" s="270">
        <f>AU15</f>
        <v>0</v>
      </c>
      <c r="B1066" s="431">
        <f>CU122+CU123</f>
        <v>0</v>
      </c>
    </row>
    <row r="1067" ht="15" customHeight="true" x14ac:dyDescent="0.2">
      <c r="A1067" s="270">
        <f>AV15</f>
        <v>0</v>
      </c>
      <c r="B1067" s="431">
        <f>CV122+CV123</f>
        <v>0</v>
      </c>
    </row>
    <row r="1068" ht="15" customHeight="true" x14ac:dyDescent="0.2">
      <c r="A1068" s="270">
        <f>AW15</f>
        <v>0</v>
      </c>
      <c r="B1068" s="431">
        <f>CW122+CW123</f>
        <v>0</v>
      </c>
    </row>
    <row r="1069" ht="15" customHeight="true" x14ac:dyDescent="0.2">
      <c r="A1069" s="270">
        <f>AX15</f>
        <v>0</v>
      </c>
      <c r="B1069" s="431">
        <f>CX122+CX123</f>
        <v>0</v>
      </c>
    </row>
    <row r="1070" ht="15" customHeight="true" x14ac:dyDescent="0.2">
      <c r="A1070" s="270">
        <f>AY15</f>
        <v>0</v>
      </c>
      <c r="B1070" s="431">
        <f>CY122+CY123</f>
        <v>0</v>
      </c>
    </row>
    <row r="1071" ht="15" customHeight="true" x14ac:dyDescent="0.2">
      <c r="B1071" s="431"/>
    </row>
    <row r="1072" ht="15" customHeight="true" x14ac:dyDescent="0.2">
      <c r="A1072" s="431">
        <f>34-COUNTIF(A1037:A1071,"0")</f>
        <v>16</v>
      </c>
      <c r="B1072" s="270" t="s">
        <v>139</v>
      </c>
    </row>
  </sheetData>
  <mergeCells count="202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C133:G133"/>
    <mergeCell ref="H133:L133"/>
    <mergeCell ref="M133:Q133"/>
    <mergeCell ref="BC133:BG133"/>
    <mergeCell ref="BH133:BL133"/>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1034:C1034"/>
    <mergeCell ref="A58:A74"/>
    <mergeCell ref="A153:A165"/>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339:L339"/>
    <mergeCell ref="M339:Q339"/>
    <mergeCell ref="A227:A230"/>
    <mergeCell ref="BA227:BA230"/>
    <mergeCell ref="A251:B251"/>
    <mergeCell ref="A253:B253"/>
    <mergeCell ref="O649:Q649"/>
    <mergeCell ref="E651:G651"/>
    <mergeCell ref="C648:D648"/>
    <mergeCell ref="H648:I648"/>
    <mergeCell ref="M648:Q648"/>
    <mergeCell ref="C649:D649"/>
    <mergeCell ref="J645:L645"/>
    <mergeCell ref="C523:D523"/>
    <mergeCell ref="H523:J523"/>
    <mergeCell ref="M523:N523"/>
    <mergeCell ref="C524:D524"/>
    <mergeCell ref="BA58:BA74"/>
    <mergeCell ref="BA153:BA165"/>
    <mergeCell ref="BA231:BA236"/>
    <mergeCell ref="A1025:C1025"/>
    <mergeCell ref="A1026:B1026"/>
    <mergeCell ref="A1031:A1032"/>
    <mergeCell ref="A254:B254"/>
    <mergeCell ref="A255:B255"/>
    <mergeCell ref="A130:A132"/>
    <mergeCell ref="C407:D407"/>
    <mergeCell ref="H407:I407"/>
    <mergeCell ref="M407:N407"/>
    <mergeCell ref="C408:D408"/>
    <mergeCell ref="H408:I408"/>
    <mergeCell ref="M408:N408"/>
    <mergeCell ref="H404:I404"/>
    <mergeCell ref="M404:N404"/>
    <mergeCell ref="C405:D405"/>
    <mergeCell ref="H405:I405"/>
    <mergeCell ref="M405:N405"/>
    <mergeCell ref="C406:D406"/>
    <mergeCell ref="H406:I406"/>
    <mergeCell ref="M406:N406"/>
    <mergeCell ref="M400:O400"/>
    <mergeCell ref="C401:D402"/>
    <mergeCell ref="H401:I402"/>
    <mergeCell ref="M401:N402"/>
    <mergeCell ref="C403:D403"/>
    <mergeCell ref="H403:I403"/>
    <mergeCell ref="M403:N403"/>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9:D529"/>
    <mergeCell ref="H529:I529"/>
    <mergeCell ref="M529:N529"/>
    <mergeCell ref="C530:D530"/>
    <mergeCell ref="H530:I530"/>
    <mergeCell ref="M530:N530"/>
    <mergeCell ref="C527:D527"/>
    <mergeCell ref="H527:I527"/>
    <mergeCell ref="M527:N527"/>
    <mergeCell ref="C528:D528"/>
    <mergeCell ref="H528:I528"/>
    <mergeCell ref="M528:N528"/>
    <mergeCell ref="H524:I524"/>
    <mergeCell ref="M524:N524"/>
    <mergeCell ref="C525:D525"/>
    <mergeCell ref="H525:I525"/>
    <mergeCell ref="M525:O525"/>
    <mergeCell ref="C526:E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3"/>
    <mergeCell ref="M643:N643"/>
    <mergeCell ref="C644:D644"/>
    <mergeCell ref="H644:L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H649:I649"/>
    <mergeCell ref="M649:N650"/>
    <mergeCell ref="C650:G650"/>
    <mergeCell ref="H650:I650"/>
    <mergeCell ref="C651:D652"/>
    <mergeCell ref="H651:I651"/>
    <mergeCell ref="M651:N651"/>
    <mergeCell ref="H652:I652"/>
    <mergeCell ref="M652:N652"/>
    <mergeCell ref="C645:D645"/>
    <mergeCell ref="H645:I646"/>
    <mergeCell ref="M645:N645"/>
    <mergeCell ref="C646:D646"/>
    <mergeCell ref="M646:N646"/>
    <mergeCell ref="C647:D647"/>
    <mergeCell ref="H647:I647"/>
    <mergeCell ref="M647:N647"/>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497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497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498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498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498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498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498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498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498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498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8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498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499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499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499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499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499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499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499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499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499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499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500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500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500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500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500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500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500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500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500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0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1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502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502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502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502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502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502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502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502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3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3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3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3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3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3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4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4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4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4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4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4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5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dimension ref="A1:CG125"/>
  <sheetFormatPr defaultRowHeight="15"/>
  <sheetData>
    <row r="1">
      <c r="A1" t="s">
        <v>351</v>
      </c>
      <c r="B1" t="s">
        <v>353</v>
      </c>
      <c r="C1" t="s">
        <v>354</v>
      </c>
      <c r="D1" t="s">
        <v>356</v>
      </c>
      <c r="E1" t="s">
        <v>357</v>
      </c>
      <c r="F1" t="s">
        <v>358</v>
      </c>
      <c r="G1" t="s">
        <v>359</v>
      </c>
      <c r="H1" t="s">
        <v>399</v>
      </c>
      <c r="I1" t="s">
        <v>400</v>
      </c>
      <c r="J1" t="s">
        <v>401</v>
      </c>
      <c r="K1" t="s">
        <v>402</v>
      </c>
      <c r="L1" t="s">
        <v>403</v>
      </c>
      <c r="M1" t="s">
        <v>404</v>
      </c>
      <c r="N1" t="s">
        <v>405</v>
      </c>
      <c r="O1" t="s">
        <v>406</v>
      </c>
      <c r="P1" t="s">
        <v>407</v>
      </c>
      <c r="Q1" t="s">
        <v>408</v>
      </c>
      <c r="R1" t="s">
        <v>409</v>
      </c>
      <c r="S1" t="s">
        <v>410</v>
      </c>
      <c r="T1" t="s">
        <v>411</v>
      </c>
      <c r="U1" t="s">
        <v>412</v>
      </c>
      <c r="V1" t="s">
        <v>413</v>
      </c>
      <c r="W1" t="s">
        <v>414</v>
      </c>
      <c r="X1" t="s">
        <v>415</v>
      </c>
      <c r="Y1" t="s">
        <v>416</v>
      </c>
      <c r="Z1" t="s">
        <v>417</v>
      </c>
      <c r="AA1" t="s">
        <v>418</v>
      </c>
      <c r="AB1" t="s">
        <v>419</v>
      </c>
      <c r="AC1" t="s">
        <v>420</v>
      </c>
      <c r="AD1" t="s">
        <v>421</v>
      </c>
      <c r="AE1" t="s">
        <v>422</v>
      </c>
      <c r="AF1" t="s">
        <v>423</v>
      </c>
      <c r="AG1" t="s">
        <v>424</v>
      </c>
      <c r="AH1" t="s">
        <v>425</v>
      </c>
      <c r="AI1" t="s">
        <v>426</v>
      </c>
      <c r="AJ1" t="s">
        <v>427</v>
      </c>
      <c r="AK1" t="s">
        <v>428</v>
      </c>
      <c r="AL1" t="s">
        <v>429</v>
      </c>
      <c r="AM1" t="s">
        <v>430</v>
      </c>
      <c r="AN1" t="s">
        <v>431</v>
      </c>
      <c r="AO1" t="s">
        <v>432</v>
      </c>
      <c r="AP1" t="s">
        <v>433</v>
      </c>
      <c r="AQ1" t="s">
        <v>434</v>
      </c>
      <c r="AR1" t="s">
        <v>435</v>
      </c>
      <c r="AS1" t="s">
        <v>436</v>
      </c>
      <c r="AT1" t="s">
        <v>437</v>
      </c>
      <c r="AU1" t="s">
        <v>438</v>
      </c>
      <c r="AV1" t="s">
        <v>439</v>
      </c>
      <c r="AW1" t="s">
        <v>440</v>
      </c>
      <c r="AX1" t="s">
        <v>441</v>
      </c>
      <c r="AY1" t="s">
        <v>442</v>
      </c>
      <c r="AZ1" t="s">
        <v>443</v>
      </c>
      <c r="BA1" t="s">
        <v>444</v>
      </c>
      <c r="BB1" t="s">
        <v>445</v>
      </c>
      <c r="BC1" t="s">
        <v>446</v>
      </c>
      <c r="BD1" t="s">
        <v>447</v>
      </c>
      <c r="BE1" t="s">
        <v>448</v>
      </c>
      <c r="BF1" t="s">
        <v>449</v>
      </c>
      <c r="BG1" t="s">
        <v>450</v>
      </c>
      <c r="BH1" t="s">
        <v>451</v>
      </c>
      <c r="BI1" t="s">
        <v>452</v>
      </c>
      <c r="BJ1" t="s">
        <v>453</v>
      </c>
      <c r="BK1" t="s">
        <v>454</v>
      </c>
      <c r="BL1" t="s">
        <v>455</v>
      </c>
      <c r="BM1" t="s">
        <v>456</v>
      </c>
      <c r="BN1" t="s">
        <v>457</v>
      </c>
      <c r="BO1" t="s">
        <v>458</v>
      </c>
      <c r="BP1" t="s">
        <v>459</v>
      </c>
      <c r="BQ1" t="s">
        <v>460</v>
      </c>
      <c r="BR1" t="s">
        <v>461</v>
      </c>
      <c r="BS1" t="s">
        <v>462</v>
      </c>
      <c r="BT1" t="s">
        <v>463</v>
      </c>
      <c r="BU1" t="s">
        <v>464</v>
      </c>
      <c r="BV1" t="s">
        <v>465</v>
      </c>
      <c r="BW1" t="s">
        <v>466</v>
      </c>
      <c r="BX1" t="s">
        <v>467</v>
      </c>
      <c r="BY1" t="s">
        <v>468</v>
      </c>
      <c r="BZ1" t="s">
        <v>469</v>
      </c>
      <c r="CA1" t="s">
        <v>470</v>
      </c>
      <c r="CB1" t="s">
        <v>471</v>
      </c>
      <c r="CC1" t="s">
        <v>472</v>
      </c>
      <c r="CD1" t="s">
        <v>473</v>
      </c>
      <c r="CE1" t="s">
        <v>474</v>
      </c>
      <c r="CF1" t="s">
        <v>475</v>
      </c>
      <c r="CG1" t="s">
        <v>476</v>
      </c>
    </row>
    <row r="2">
      <c r="A2" t="s">
        <v>352</v>
      </c>
      <c r="B2">
        <v>2019</v>
      </c>
      <c r="C2" t="s">
        <v>355</v>
      </c>
      <c r="D2">
        <v>16</v>
      </c>
      <c r="E2" t="s">
        <v>13</v>
      </c>
      <c r="F2" t="s">
        <v>14</v>
      </c>
      <c r="G2" t="s">
        <v>360</v>
      </c>
      <c r="H2">
        <v>96.634299985064942</v>
      </c>
      <c r="I2">
        <v>96.378906339135767</v>
      </c>
      <c r="J2">
        <v>98.87404336924881</v>
      </c>
      <c r="K2">
        <v>99.038764385946351</v>
      </c>
      <c r="L2">
        <v>98.216902525657289</v>
      </c>
      <c r="M2">
        <v>96.941479678473641</v>
      </c>
      <c r="N2">
        <v>99.192248373706676</v>
      </c>
      <c r="O2">
        <v>99.642844170972907</v>
      </c>
      <c r="P2">
        <v>99.857579675191261</v>
      </c>
      <c r="Q2">
        <v>99.112728452234336</v>
      </c>
      <c r="R2">
        <v>92.694591664161763</v>
      </c>
      <c r="S2">
        <v>94.326125548337387</v>
      </c>
      <c r="T2">
        <v>94.789404805969326</v>
      </c>
      <c r="U2">
        <v>96.799595291385771</v>
      </c>
      <c r="V2">
        <v>98.829670336849219</v>
      </c>
      <c r="W2" t="s">
        <v>155</v>
      </c>
      <c r="X2" t="s">
        <v>156</v>
      </c>
      <c r="Y2" t="s">
        <v>157</v>
      </c>
      <c r="Z2" t="s">
        <v>158</v>
      </c>
      <c r="AA2" t="s">
        <v>159</v>
      </c>
      <c r="AB2" t="s">
        <v>160</v>
      </c>
      <c r="AC2" t="s">
        <v>161</v>
      </c>
      <c r="AD2" t="s">
        <v>162</v>
      </c>
      <c r="AE2" t="s">
        <v>163</v>
      </c>
      <c r="AF2" t="s">
        <v>164</v>
      </c>
      <c r="AG2" t="s">
        <v>165</v>
      </c>
      <c r="AH2" t="s">
        <v>166</v>
      </c>
      <c r="AI2" t="s">
        <v>167</v>
      </c>
      <c r="AJ2" t="s">
        <v>168</v>
      </c>
      <c r="AK2" t="s">
        <v>169</v>
      </c>
      <c r="AL2" t="s">
        <v>170</v>
      </c>
      <c r="AM2">
        <v>96.631086240532312</v>
      </c>
      <c r="AN2">
        <v>99.656439511877863</v>
      </c>
      <c r="AO2">
        <v>99.348085241073221</v>
      </c>
      <c r="AP2">
        <v>98.161770577286575</v>
      </c>
      <c r="AQ2">
        <v>94.040154343216571</v>
      </c>
      <c r="AR2">
        <v>97.561454417965308</v>
      </c>
      <c r="AS2">
        <v>94.434906000630093</v>
      </c>
      <c r="AT2">
        <v>100</v>
      </c>
      <c r="AU2">
        <v>99.741565174348437</v>
      </c>
      <c r="AV2">
        <v>94.413506191090079</v>
      </c>
      <c r="AW2">
        <v>99.699507705995046</v>
      </c>
      <c r="AX2">
        <v>99.944571060632427</v>
      </c>
      <c r="AY2">
        <v>97.760597116703408</v>
      </c>
      <c r="AZ2">
        <v>98.568951320064386</v>
      </c>
      <c r="BA2">
        <v>96.277089506904019</v>
      </c>
      <c r="BB2">
        <v>98.382630608135244</v>
      </c>
      <c r="BC2">
        <v>7657.1595578537772</v>
      </c>
      <c r="BD2">
        <v>5556.9905351266689</v>
      </c>
      <c r="BE2">
        <v>5553.9096605247223</v>
      </c>
      <c r="BF2">
        <v>6175.6744214847404</v>
      </c>
      <c r="BG2">
        <v>6777.8885646124418</v>
      </c>
      <c r="BH2">
        <v>3396.2977747855639</v>
      </c>
      <c r="BI2">
        <v>3473.121439498364</v>
      </c>
      <c r="BJ2">
        <v>4011.4173759337059</v>
      </c>
      <c r="BK2">
        <v>4554.4368104475516</v>
      </c>
      <c r="BL2">
        <v>4829.8566049546571</v>
      </c>
      <c r="BM2">
        <v>2152.3560747599931</v>
      </c>
      <c r="BN2">
        <v>1898.778713437943</v>
      </c>
      <c r="BO2">
        <v>2288.9685940256818</v>
      </c>
      <c r="BP2">
        <v>2446.109765868775</v>
      </c>
      <c r="BQ2">
        <v>2670.2795858901468</v>
      </c>
      <c r="BR2">
        <v>1275.7259693071769</v>
      </c>
      <c r="BS2">
        <v>3020.8787777221</v>
      </c>
      <c r="BT2">
        <v>1454.5591333791219</v>
      </c>
      <c r="BU2">
        <v>1205.577571374926</v>
      </c>
      <c r="BV2">
        <v>2073.507520706336</v>
      </c>
      <c r="BW2">
        <v>1322.812074554123</v>
      </c>
      <c r="BX2">
        <v>2900.4011469358629</v>
      </c>
      <c r="BY2">
        <v>236.14116952329081</v>
      </c>
      <c r="BZ2">
        <v>4925.1489647443868</v>
      </c>
      <c r="CA2">
        <v>1298.4161073296559</v>
      </c>
      <c r="CB2">
        <v>2531.1701950962151</v>
      </c>
      <c r="CC2">
        <v>1129.2779619744531</v>
      </c>
      <c r="CD2">
        <v>1544.3684636381479</v>
      </c>
      <c r="CE2">
        <v>1580.748912011584</v>
      </c>
      <c r="CF2">
        <v>2576.4918378006118</v>
      </c>
      <c r="CG2">
        <v>2646.3969335043998</v>
      </c>
    </row>
    <row r="3">
      <c r="A3" t="s">
        <v>352</v>
      </c>
      <c r="B3">
        <v>2019</v>
      </c>
      <c r="C3" t="s">
        <v>355</v>
      </c>
      <c r="D3">
        <v>17</v>
      </c>
      <c r="E3" t="s">
        <v>13</v>
      </c>
      <c r="F3" t="s">
        <v>51</v>
      </c>
      <c r="G3" t="s">
        <v>210</v>
      </c>
      <c r="H3">
        <v>3.365700014935094</v>
      </c>
      <c r="I3">
        <v>3.6210936608642261</v>
      </c>
      <c r="J3">
        <v>1.1259566307511679</v>
      </c>
      <c r="K3">
        <v>0.9612356140536078</v>
      </c>
      <c r="L3">
        <v>1.7830974743427661</v>
      </c>
      <c r="M3">
        <v>3.0585203215263288</v>
      </c>
      <c r="N3">
        <v>0.80775162629331698</v>
      </c>
      <c r="O3">
        <v>0.35715582902709442</v>
      </c>
      <c r="P3">
        <v>0.14242032480871189</v>
      </c>
      <c r="Q3">
        <v>0.8872715477657056</v>
      </c>
      <c r="R3">
        <v>7.3054083358382638</v>
      </c>
      <c r="S3">
        <v>5.6738744516625852</v>
      </c>
      <c r="T3">
        <v>5.2105951940305939</v>
      </c>
      <c r="U3">
        <v>3.2004047086142671</v>
      </c>
      <c r="V3">
        <v>1.1703296631507629</v>
      </c>
      <c r="W3" t="s">
        <v>155</v>
      </c>
      <c r="X3" t="s">
        <v>156</v>
      </c>
      <c r="Y3" t="s">
        <v>157</v>
      </c>
      <c r="Z3" t="s">
        <v>158</v>
      </c>
      <c r="AA3" t="s">
        <v>159</v>
      </c>
      <c r="AB3" t="s">
        <v>160</v>
      </c>
      <c r="AC3" t="s">
        <v>161</v>
      </c>
      <c r="AD3" t="s">
        <v>162</v>
      </c>
      <c r="AE3" t="s">
        <v>163</v>
      </c>
      <c r="AF3" t="s">
        <v>164</v>
      </c>
      <c r="AG3" t="s">
        <v>165</v>
      </c>
      <c r="AH3" t="s">
        <v>166</v>
      </c>
      <c r="AI3" t="s">
        <v>167</v>
      </c>
      <c r="AJ3" t="s">
        <v>168</v>
      </c>
      <c r="AK3" t="s">
        <v>169</v>
      </c>
      <c r="AL3" t="s">
        <v>170</v>
      </c>
      <c r="AM3">
        <v>3.3689137594675662</v>
      </c>
      <c r="AN3">
        <v>0.34356048812213952</v>
      </c>
      <c r="AO3">
        <v>0.65191475892679052</v>
      </c>
      <c r="AP3">
        <v>1.8382294227134239</v>
      </c>
      <c r="AQ3">
        <v>5.9598456567834512</v>
      </c>
      <c r="AR3">
        <v>2.43854558203468</v>
      </c>
      <c r="AS3">
        <v>5.565093999369914</v>
      </c>
      <c r="AT3">
        <v>0</v>
      </c>
      <c r="AU3">
        <v>0.25843482565159681</v>
      </c>
      <c r="AV3">
        <v>5.586493808909883</v>
      </c>
      <c r="AW3">
        <v>0.30049229400493288</v>
      </c>
      <c r="AX3">
        <v>0.055428939367575501</v>
      </c>
      <c r="AY3">
        <v>2.2394028832965791</v>
      </c>
      <c r="AZ3">
        <v>1.431048679935609</v>
      </c>
      <c r="BA3">
        <v>3.722910493095978</v>
      </c>
      <c r="BB3">
        <v>1.617369391864762</v>
      </c>
      <c r="BC3">
        <v>266.69311044020532</v>
      </c>
      <c r="BD3">
        <v>208.78409980523671</v>
      </c>
      <c r="BE3">
        <v>63.246745007756907</v>
      </c>
      <c r="BF3">
        <v>59.938936350193437</v>
      </c>
      <c r="BG3">
        <v>123.0504696254295</v>
      </c>
      <c r="BH3">
        <v>107.1537776872095</v>
      </c>
      <c r="BI3">
        <v>28.282648463613551</v>
      </c>
      <c r="BJ3">
        <v>14.37836415043496</v>
      </c>
      <c r="BK3">
        <v>6.4956948884055929</v>
      </c>
      <c r="BL3">
        <v>43.237578182804313</v>
      </c>
      <c r="BM3">
        <v>169.63060873294771</v>
      </c>
      <c r="BN3">
        <v>114.2147201415101</v>
      </c>
      <c r="BO3">
        <v>125.8251254951027</v>
      </c>
      <c r="BP3">
        <v>80.873697755742938</v>
      </c>
      <c r="BQ3">
        <v>31.621145731050369</v>
      </c>
      <c r="BR3">
        <v>44.4764820361329</v>
      </c>
      <c r="BS3">
        <v>10.414325381435249</v>
      </c>
      <c r="BT3">
        <v>9.5447090347100101</v>
      </c>
      <c r="BU3">
        <v>22.576285554262071</v>
      </c>
      <c r="BV3">
        <v>131.40966088260029</v>
      </c>
      <c r="BW3">
        <v>33.063647518482327</v>
      </c>
      <c r="BX3">
        <v>170.92202133891769</v>
      </c>
      <c r="BY3">
        <v>0</v>
      </c>
      <c r="BZ3">
        <v>12.76127973114267</v>
      </c>
      <c r="CA3">
        <v>76.827922588797193</v>
      </c>
      <c r="CB3">
        <v>7.6288956278932512</v>
      </c>
      <c r="CC3">
        <v>0.6262939449252074</v>
      </c>
      <c r="CD3">
        <v>35.376862379584033</v>
      </c>
      <c r="CE3">
        <v>22.949707930831519</v>
      </c>
      <c r="CF3">
        <v>99.629606040762084</v>
      </c>
      <c r="CG3">
        <v>43.505661238345191</v>
      </c>
    </row>
    <row r="4">
      <c r="A4" t="s">
        <v>352</v>
      </c>
      <c r="B4">
        <v>2019</v>
      </c>
      <c r="C4" t="s">
        <v>355</v>
      </c>
      <c r="D4">
        <v>18</v>
      </c>
      <c r="E4" t="s">
        <v>60</v>
      </c>
      <c r="F4" t="s">
        <v>15</v>
      </c>
      <c r="G4" t="s">
        <v>361</v>
      </c>
      <c r="H4">
        <v>95.6091925444737</v>
      </c>
      <c r="I4">
        <v>95.69711021072807</v>
      </c>
      <c r="J4">
        <v>98.055376018887827</v>
      </c>
      <c r="K4">
        <v>98.895612713250969</v>
      </c>
      <c r="L4">
        <v>97.623808188569257</v>
      </c>
      <c r="M4">
        <v>96.311664325476798</v>
      </c>
      <c r="N4">
        <v>98.746276785280969</v>
      </c>
      <c r="O4">
        <v>98.945874460272535</v>
      </c>
      <c r="P4">
        <v>99.686423177511173</v>
      </c>
      <c r="Q4">
        <v>99.112728452234336</v>
      </c>
      <c r="R4">
        <v>90.745462269010758</v>
      </c>
      <c r="S4">
        <v>92.825053314012379</v>
      </c>
      <c r="T4">
        <v>92.41408007343469</v>
      </c>
      <c r="U4">
        <v>96.329995221725113</v>
      </c>
      <c r="V4">
        <v>98.829594203332974</v>
      </c>
      <c r="W4" t="s">
        <v>155</v>
      </c>
      <c r="X4" t="s">
        <v>156</v>
      </c>
      <c r="Y4" t="s">
        <v>157</v>
      </c>
      <c r="Z4" t="s">
        <v>158</v>
      </c>
      <c r="AA4" t="s">
        <v>159</v>
      </c>
      <c r="AB4" t="s">
        <v>160</v>
      </c>
      <c r="AC4" t="s">
        <v>161</v>
      </c>
      <c r="AD4" t="s">
        <v>162</v>
      </c>
      <c r="AE4" t="s">
        <v>163</v>
      </c>
      <c r="AF4" t="s">
        <v>164</v>
      </c>
      <c r="AG4" t="s">
        <v>165</v>
      </c>
      <c r="AH4" t="s">
        <v>166</v>
      </c>
      <c r="AI4" t="s">
        <v>167</v>
      </c>
      <c r="AJ4" t="s">
        <v>168</v>
      </c>
      <c r="AK4" t="s">
        <v>169</v>
      </c>
      <c r="AL4" t="s">
        <v>170</v>
      </c>
      <c r="AM4">
        <v>96.62631974665706</v>
      </c>
      <c r="AN4">
        <v>99.609963461285616</v>
      </c>
      <c r="AO4">
        <v>98.541301006324687</v>
      </c>
      <c r="AP4">
        <v>97.525905811700127</v>
      </c>
      <c r="AQ4">
        <v>92.859823301140594</v>
      </c>
      <c r="AR4">
        <v>97.469471374908522</v>
      </c>
      <c r="AS4">
        <v>92.953192976706831</v>
      </c>
      <c r="AT4">
        <v>100</v>
      </c>
      <c r="AU4">
        <v>99.723920499852213</v>
      </c>
      <c r="AV4">
        <v>93.504455447566556</v>
      </c>
      <c r="AW4">
        <v>99.69939402831794</v>
      </c>
      <c r="AX4">
        <v>99.863818836923329</v>
      </c>
      <c r="AY4">
        <v>97.552249165884703</v>
      </c>
      <c r="AZ4">
        <v>97.761524009118745</v>
      </c>
      <c r="BA4">
        <v>94.232689405438734</v>
      </c>
      <c r="BB4">
        <v>96.934284496848562</v>
      </c>
      <c r="BC4">
        <v>7548.2372458689269</v>
      </c>
      <c r="BD4">
        <v>5465.7222047932473</v>
      </c>
      <c r="BE4">
        <v>5483.2610797952293</v>
      </c>
      <c r="BF4">
        <v>6157.9504841673697</v>
      </c>
      <c r="BG4">
        <v>6731.7753184033036</v>
      </c>
      <c r="BH4">
        <v>3350.1821865262291</v>
      </c>
      <c r="BI4">
        <v>3442.8721191770528</v>
      </c>
      <c r="BJ4">
        <v>3970.5299273843812</v>
      </c>
      <c r="BK4">
        <v>4542.0981645243464</v>
      </c>
      <c r="BL4">
        <v>4829.8566049546571</v>
      </c>
      <c r="BM4">
        <v>2094.6031721626359</v>
      </c>
      <c r="BN4">
        <v>1838.3222197526029</v>
      </c>
      <c r="BO4">
        <v>2216.7711698075191</v>
      </c>
      <c r="BP4">
        <v>2431.606938303451</v>
      </c>
      <c r="BQ4">
        <v>2670.1038304352292</v>
      </c>
      <c r="BR4">
        <v>1273.8607252929619</v>
      </c>
      <c r="BS4">
        <v>3000.5752057854979</v>
      </c>
      <c r="BT4">
        <v>1437.5234492616021</v>
      </c>
      <c r="BU4">
        <v>1197.768173731522</v>
      </c>
      <c r="BV4">
        <v>2007.66928716283</v>
      </c>
      <c r="BW4">
        <v>1321.564898804892</v>
      </c>
      <c r="BX4">
        <v>2854.892951544763</v>
      </c>
      <c r="BY4">
        <v>236.14116952329081</v>
      </c>
      <c r="BZ4">
        <v>4924.277686554834</v>
      </c>
      <c r="CA4">
        <v>1283.383245066975</v>
      </c>
      <c r="CB4">
        <v>2530.210118415956</v>
      </c>
      <c r="CC4">
        <v>1125.6431206323459</v>
      </c>
      <c r="CD4">
        <v>1541.077096623236</v>
      </c>
      <c r="CE4">
        <v>1567.8002113689111</v>
      </c>
      <c r="CF4">
        <v>2483.1318295558158</v>
      </c>
      <c r="CG4">
        <v>2601.42716370268</v>
      </c>
    </row>
    <row r="5">
      <c r="A5" t="s">
        <v>352</v>
      </c>
      <c r="B5">
        <v>2019</v>
      </c>
      <c r="C5" t="s">
        <v>355</v>
      </c>
      <c r="D5">
        <v>19</v>
      </c>
      <c r="E5" t="s">
        <v>60</v>
      </c>
      <c r="F5" t="s">
        <v>16</v>
      </c>
      <c r="G5" t="s">
        <v>362</v>
      </c>
      <c r="H5">
        <v>1.012758764712159</v>
      </c>
      <c r="I5">
        <v>0.64737378229534237</v>
      </c>
      <c r="J5">
        <v>0.81360299315331908</v>
      </c>
      <c r="K5">
        <v>0.14177840397646491</v>
      </c>
      <c r="L5">
        <v>0.5917211664605061</v>
      </c>
      <c r="M5">
        <v>0.6078588248393112</v>
      </c>
      <c r="N5">
        <v>0.44253821082283129</v>
      </c>
      <c r="O5">
        <v>0.6958157321723365</v>
      </c>
      <c r="P5">
        <v>0.17101438415691431</v>
      </c>
      <c r="Q5">
        <v>0</v>
      </c>
      <c r="R5">
        <v>1.9055523914169199</v>
      </c>
      <c r="S5">
        <v>1.407738210529172</v>
      </c>
      <c r="T5">
        <v>2.340446969713291</v>
      </c>
      <c r="U5">
        <v>0.46613050252148569</v>
      </c>
      <c r="V5">
        <v>0</v>
      </c>
      <c r="W5" t="s">
        <v>155</v>
      </c>
      <c r="X5" t="s">
        <v>156</v>
      </c>
      <c r="Y5" t="s">
        <v>157</v>
      </c>
      <c r="Z5" t="s">
        <v>158</v>
      </c>
      <c r="AA5" t="s">
        <v>159</v>
      </c>
      <c r="AB5" t="s">
        <v>160</v>
      </c>
      <c r="AC5" t="s">
        <v>161</v>
      </c>
      <c r="AD5" t="s">
        <v>162</v>
      </c>
      <c r="AE5" t="s">
        <v>163</v>
      </c>
      <c r="AF5" t="s">
        <v>164</v>
      </c>
      <c r="AG5" t="s">
        <v>165</v>
      </c>
      <c r="AH5" t="s">
        <v>166</v>
      </c>
      <c r="AI5" t="s">
        <v>167</v>
      </c>
      <c r="AJ5" t="s">
        <v>168</v>
      </c>
      <c r="AK5" t="s">
        <v>169</v>
      </c>
      <c r="AL5" t="s">
        <v>170</v>
      </c>
      <c r="AM5">
        <v>0</v>
      </c>
      <c r="AN5">
        <v>0.044312635937810603</v>
      </c>
      <c r="AO5">
        <v>0.80441537382184203</v>
      </c>
      <c r="AP5">
        <v>0.63586476558642058</v>
      </c>
      <c r="AQ5">
        <v>1.0621448399044831</v>
      </c>
      <c r="AR5">
        <v>0.091983043056785396</v>
      </c>
      <c r="AS5">
        <v>1.481713023923261</v>
      </c>
      <c r="AT5">
        <v>0</v>
      </c>
      <c r="AU5">
        <v>0.017644674496211699</v>
      </c>
      <c r="AV5">
        <v>0.89803259141482183</v>
      </c>
      <c r="AW5">
        <v>0</v>
      </c>
      <c r="AX5">
        <v>0.080618166325497898</v>
      </c>
      <c r="AY5">
        <v>0.20834795081870319</v>
      </c>
      <c r="AZ5">
        <v>0.80742731094565778</v>
      </c>
      <c r="BA5">
        <v>1.9864538515244909</v>
      </c>
      <c r="BB5">
        <v>1.444609134100213</v>
      </c>
      <c r="BC5">
        <v>79.956155108459683</v>
      </c>
      <c r="BD5">
        <v>36.974630152373983</v>
      </c>
      <c r="BE5">
        <v>45.496716323877692</v>
      </c>
      <c r="BF5">
        <v>8.8281407785278603</v>
      </c>
      <c r="BG5">
        <v>40.802894474895673</v>
      </c>
      <c r="BH5">
        <v>21.144248945978809</v>
      </c>
      <c r="BI5">
        <v>15.429467492991391</v>
      </c>
      <c r="BJ5">
        <v>27.921903804533091</v>
      </c>
      <c r="BK5">
        <v>7.7920753461401819</v>
      </c>
      <c r="BL5">
        <v>0</v>
      </c>
      <c r="BM5">
        <v>43.984304933636537</v>
      </c>
      <c r="BN5">
        <v>27.87907294010564</v>
      </c>
      <c r="BO5">
        <v>56.141178517397819</v>
      </c>
      <c r="BP5">
        <v>11.766284857351421</v>
      </c>
      <c r="BQ5">
        <v>0</v>
      </c>
      <c r="BR5">
        <v>0</v>
      </c>
      <c r="BS5">
        <v>1.334840332008268</v>
      </c>
      <c r="BT5">
        <v>11.734835556323899</v>
      </c>
      <c r="BU5">
        <v>7.8093976434033658</v>
      </c>
      <c r="BV5">
        <v>22.964027905580991</v>
      </c>
      <c r="BW5">
        <v>1.247175749230544</v>
      </c>
      <c r="BX5">
        <v>45.508195391099953</v>
      </c>
      <c r="BY5">
        <v>0</v>
      </c>
      <c r="BZ5">
        <v>0.87127818955279668</v>
      </c>
      <c r="CA5">
        <v>12.325829564262261</v>
      </c>
      <c r="CB5">
        <v>0</v>
      </c>
      <c r="CC5">
        <v>0.90871033552682756</v>
      </c>
      <c r="CD5">
        <v>3.2913670149121872</v>
      </c>
      <c r="CE5">
        <v>12.948700642673669</v>
      </c>
      <c r="CF5">
        <v>52.345176793601269</v>
      </c>
      <c r="CG5">
        <v>38.769001719958858</v>
      </c>
    </row>
    <row r="6">
      <c r="A6" t="s">
        <v>352</v>
      </c>
      <c r="B6">
        <v>2019</v>
      </c>
      <c r="C6" t="s">
        <v>355</v>
      </c>
      <c r="D6">
        <v>20</v>
      </c>
      <c r="E6" t="s">
        <v>60</v>
      </c>
      <c r="F6" t="s">
        <v>22</v>
      </c>
      <c r="G6" t="s">
        <v>363</v>
      </c>
      <c r="H6">
        <v>2.7567083264614971</v>
      </c>
      <c r="I6">
        <v>3.0318984754293741</v>
      </c>
      <c r="J6">
        <v>0.89816388820700666</v>
      </c>
      <c r="K6">
        <v>0.77808017798652673</v>
      </c>
      <c r="L6">
        <v>1.6608284369383199</v>
      </c>
      <c r="M6">
        <v>2.5660986760575302</v>
      </c>
      <c r="N6">
        <v>0.61464914141518223</v>
      </c>
      <c r="O6">
        <v>0.35830980755513991</v>
      </c>
      <c r="P6">
        <v>0.14256243833193469</v>
      </c>
      <c r="Q6">
        <v>0.8872715477657056</v>
      </c>
      <c r="R6">
        <v>6.0166485407813219</v>
      </c>
      <c r="S6">
        <v>4.670242917459742</v>
      </c>
      <c r="T6">
        <v>4.3310740893636828</v>
      </c>
      <c r="U6">
        <v>3.1834014327641378</v>
      </c>
      <c r="V6">
        <v>0.50283910120368058</v>
      </c>
      <c r="W6" t="s">
        <v>155</v>
      </c>
      <c r="X6" t="s">
        <v>156</v>
      </c>
      <c r="Y6" t="s">
        <v>157</v>
      </c>
      <c r="Z6" t="s">
        <v>158</v>
      </c>
      <c r="AA6" t="s">
        <v>159</v>
      </c>
      <c r="AB6" t="s">
        <v>160</v>
      </c>
      <c r="AC6" t="s">
        <v>161</v>
      </c>
      <c r="AD6" t="s">
        <v>162</v>
      </c>
      <c r="AE6" t="s">
        <v>163</v>
      </c>
      <c r="AF6" t="s">
        <v>164</v>
      </c>
      <c r="AG6" t="s">
        <v>165</v>
      </c>
      <c r="AH6" t="s">
        <v>166</v>
      </c>
      <c r="AI6" t="s">
        <v>167</v>
      </c>
      <c r="AJ6" t="s">
        <v>168</v>
      </c>
      <c r="AK6" t="s">
        <v>169</v>
      </c>
      <c r="AL6" t="s">
        <v>170</v>
      </c>
      <c r="AM6">
        <v>0.8375118495047309</v>
      </c>
      <c r="AN6">
        <v>0.34572390277654758</v>
      </c>
      <c r="AO6">
        <v>0.65428361985348316</v>
      </c>
      <c r="AP6">
        <v>1.8382294227134239</v>
      </c>
      <c r="AQ6">
        <v>4.2983537952337443</v>
      </c>
      <c r="AR6">
        <v>1.4884120270033461</v>
      </c>
      <c r="AS6">
        <v>5.4599308862547291</v>
      </c>
      <c r="AT6">
        <v>0</v>
      </c>
      <c r="AU6">
        <v>0.25843482565159681</v>
      </c>
      <c r="AV6">
        <v>5.5975119610186166</v>
      </c>
      <c r="AW6">
        <v>0.30060597168207298</v>
      </c>
      <c r="AX6">
        <v>0.0555629967511709</v>
      </c>
      <c r="AY6">
        <v>0.59787621138016933</v>
      </c>
      <c r="AZ6">
        <v>1.431048679935609</v>
      </c>
      <c r="BA6">
        <v>3.638465728364034</v>
      </c>
      <c r="BB6">
        <v>1.621106369051222</v>
      </c>
      <c r="BC6">
        <v>217.63899382493429</v>
      </c>
      <c r="BD6">
        <v>173.16630338515051</v>
      </c>
      <c r="BE6">
        <v>50.225365415297418</v>
      </c>
      <c r="BF6">
        <v>48.448855083650948</v>
      </c>
      <c r="BG6">
        <v>114.5245620646954</v>
      </c>
      <c r="BH6">
        <v>89.26123469680698</v>
      </c>
      <c r="BI6">
        <v>21.430260065966131</v>
      </c>
      <c r="BJ6">
        <v>14.37836415043496</v>
      </c>
      <c r="BK6">
        <v>6.4956948884055929</v>
      </c>
      <c r="BL6">
        <v>43.237578182804313</v>
      </c>
      <c r="BM6">
        <v>138.87736977909429</v>
      </c>
      <c r="BN6">
        <v>92.490238575628766</v>
      </c>
      <c r="BO6">
        <v>103.8910972004759</v>
      </c>
      <c r="BP6">
        <v>80.356912646961916</v>
      </c>
      <c r="BQ6">
        <v>13.58532958714988</v>
      </c>
      <c r="BR6">
        <v>11.04123032781094</v>
      </c>
      <c r="BS6">
        <v>10.414325381435249</v>
      </c>
      <c r="BT6">
        <v>9.5447090347100101</v>
      </c>
      <c r="BU6">
        <v>22.576285554262071</v>
      </c>
      <c r="BV6">
        <v>92.932256311374843</v>
      </c>
      <c r="BW6">
        <v>20.181017318547109</v>
      </c>
      <c r="BX6">
        <v>167.69212228133199</v>
      </c>
      <c r="BY6">
        <v>0</v>
      </c>
      <c r="BZ6">
        <v>12.76127973114267</v>
      </c>
      <c r="CA6">
        <v>76.827922588797193</v>
      </c>
      <c r="CB6">
        <v>7.6288956278932512</v>
      </c>
      <c r="CC6">
        <v>0.6262939449252074</v>
      </c>
      <c r="CD6">
        <v>9.4449215046501216</v>
      </c>
      <c r="CE6">
        <v>22.949707930831519</v>
      </c>
      <c r="CF6">
        <v>95.877450997671161</v>
      </c>
      <c r="CG6">
        <v>43.505661238345191</v>
      </c>
    </row>
    <row r="7">
      <c r="A7" t="s">
        <v>352</v>
      </c>
      <c r="B7">
        <v>2019</v>
      </c>
      <c r="C7" t="s">
        <v>355</v>
      </c>
      <c r="D7">
        <v>21</v>
      </c>
      <c r="E7" t="s">
        <v>60</v>
      </c>
      <c r="F7" t="s">
        <v>17</v>
      </c>
      <c r="G7" t="s">
        <v>364</v>
      </c>
      <c r="H7">
        <v>0.62134036435265871</v>
      </c>
      <c r="I7">
        <v>0.6236175315472694</v>
      </c>
      <c r="J7">
        <v>0.2328570997518449</v>
      </c>
      <c r="K7">
        <v>0.1845287047860065</v>
      </c>
      <c r="L7">
        <v>0.1236422080319801</v>
      </c>
      <c r="M7">
        <v>0.51437817362632421</v>
      </c>
      <c r="N7">
        <v>0.19653586248102639</v>
      </c>
      <c r="O7">
        <v>0</v>
      </c>
      <c r="P7">
        <v>0</v>
      </c>
      <c r="Q7">
        <v>0</v>
      </c>
      <c r="R7">
        <v>1.3323367987910699</v>
      </c>
      <c r="S7">
        <v>1.096965557998641</v>
      </c>
      <c r="T7">
        <v>0.91439886748826293</v>
      </c>
      <c r="U7">
        <v>0.0204728429892818</v>
      </c>
      <c r="V7">
        <v>0.66756669546332315</v>
      </c>
      <c r="W7" t="s">
        <v>155</v>
      </c>
      <c r="X7" t="s">
        <v>156</v>
      </c>
      <c r="Y7" t="s">
        <v>157</v>
      </c>
      <c r="Z7" t="s">
        <v>158</v>
      </c>
      <c r="AA7" t="s">
        <v>159</v>
      </c>
      <c r="AB7" t="s">
        <v>160</v>
      </c>
      <c r="AC7" t="s">
        <v>161</v>
      </c>
      <c r="AD7" t="s">
        <v>162</v>
      </c>
      <c r="AE7" t="s">
        <v>163</v>
      </c>
      <c r="AF7" t="s">
        <v>164</v>
      </c>
      <c r="AG7" t="s">
        <v>165</v>
      </c>
      <c r="AH7" t="s">
        <v>166</v>
      </c>
      <c r="AI7" t="s">
        <v>167</v>
      </c>
      <c r="AJ7" t="s">
        <v>168</v>
      </c>
      <c r="AK7" t="s">
        <v>169</v>
      </c>
      <c r="AL7" t="s">
        <v>170</v>
      </c>
      <c r="AM7">
        <v>2.5361684038380869</v>
      </c>
      <c r="AN7">
        <v>0</v>
      </c>
      <c r="AO7">
        <v>0</v>
      </c>
      <c r="AP7">
        <v>0</v>
      </c>
      <c r="AQ7">
        <v>1.779678063721212</v>
      </c>
      <c r="AR7">
        <v>0.95013355503133468</v>
      </c>
      <c r="AS7">
        <v>0.1051631131151859</v>
      </c>
      <c r="AT7">
        <v>0</v>
      </c>
      <c r="AU7">
        <v>0</v>
      </c>
      <c r="AV7">
        <v>0</v>
      </c>
      <c r="AW7">
        <v>0</v>
      </c>
      <c r="AX7">
        <v>0</v>
      </c>
      <c r="AY7">
        <v>1.6415266719164101</v>
      </c>
      <c r="AZ7">
        <v>0</v>
      </c>
      <c r="BA7">
        <v>0.1423910146727429</v>
      </c>
      <c r="BB7">
        <v>0</v>
      </c>
      <c r="BC7">
        <v>49.054116615270956</v>
      </c>
      <c r="BD7">
        <v>35.617796420086187</v>
      </c>
      <c r="BE7">
        <v>13.02137959245948</v>
      </c>
      <c r="BF7">
        <v>11.490081266542489</v>
      </c>
      <c r="BG7">
        <v>8.5259075607340229</v>
      </c>
      <c r="BH7">
        <v>17.89254299040249</v>
      </c>
      <c r="BI7">
        <v>6.8523883976474309</v>
      </c>
      <c r="BJ7">
        <v>0</v>
      </c>
      <c r="BK7">
        <v>0</v>
      </c>
      <c r="BL7">
        <v>0</v>
      </c>
      <c r="BM7">
        <v>30.753238953853518</v>
      </c>
      <c r="BN7">
        <v>21.724481565881351</v>
      </c>
      <c r="BO7">
        <v>21.934028294626842</v>
      </c>
      <c r="BP7">
        <v>0.51678510878102346</v>
      </c>
      <c r="BQ7">
        <v>18.03581614390049</v>
      </c>
      <c r="BR7">
        <v>33.435251708321957</v>
      </c>
      <c r="BS7">
        <v>0</v>
      </c>
      <c r="BT7">
        <v>0</v>
      </c>
      <c r="BU7">
        <v>0</v>
      </c>
      <c r="BV7">
        <v>38.477404571225406</v>
      </c>
      <c r="BW7">
        <v>12.882630199935219</v>
      </c>
      <c r="BX7">
        <v>3.2298990575857198</v>
      </c>
      <c r="BY7">
        <v>0</v>
      </c>
      <c r="BZ7">
        <v>0</v>
      </c>
      <c r="CA7">
        <v>0</v>
      </c>
      <c r="CB7">
        <v>0</v>
      </c>
      <c r="CC7">
        <v>0</v>
      </c>
      <c r="CD7">
        <v>25.931940874933922</v>
      </c>
      <c r="CE7">
        <v>0</v>
      </c>
      <c r="CF7">
        <v>3.7521550430909172</v>
      </c>
      <c r="CG7">
        <v>0</v>
      </c>
    </row>
    <row r="8">
      <c r="A8" t="s">
        <v>352</v>
      </c>
      <c r="B8">
        <v>2019</v>
      </c>
      <c r="C8" t="s">
        <v>355</v>
      </c>
      <c r="D8">
        <v>22</v>
      </c>
      <c r="E8" t="s">
        <v>54</v>
      </c>
      <c r="F8" t="s">
        <v>49</v>
      </c>
      <c r="G8" t="s">
        <v>210</v>
      </c>
      <c r="H8">
        <v>1.0481663338296461</v>
      </c>
      <c r="I8">
        <v>0.67193652969506856</v>
      </c>
      <c r="J8">
        <v>0.82291028114514198</v>
      </c>
      <c r="K8">
        <v>0.14315644058984381</v>
      </c>
      <c r="L8">
        <v>0.60247210430598075</v>
      </c>
      <c r="M8">
        <v>0.62717892647548434</v>
      </c>
      <c r="N8">
        <v>0.44615737252251109</v>
      </c>
      <c r="O8">
        <v>0.69831787360136066</v>
      </c>
      <c r="P8">
        <v>0.17125853449954839</v>
      </c>
      <c r="Q8">
        <v>0</v>
      </c>
      <c r="R8">
        <v>2.0566988914270401</v>
      </c>
      <c r="S8">
        <v>1.493894203656853</v>
      </c>
      <c r="T8">
        <v>2.4700107137335299</v>
      </c>
      <c r="U8">
        <v>0.48155904901545449</v>
      </c>
      <c r="V8">
        <v>0</v>
      </c>
      <c r="W8" t="s">
        <v>155</v>
      </c>
      <c r="X8" t="s">
        <v>156</v>
      </c>
      <c r="Y8" t="s">
        <v>157</v>
      </c>
      <c r="Z8" t="s">
        <v>158</v>
      </c>
      <c r="AA8" t="s">
        <v>159</v>
      </c>
      <c r="AB8" t="s">
        <v>160</v>
      </c>
      <c r="AC8" t="s">
        <v>161</v>
      </c>
      <c r="AD8" t="s">
        <v>162</v>
      </c>
      <c r="AE8" t="s">
        <v>163</v>
      </c>
      <c r="AF8" t="s">
        <v>164</v>
      </c>
      <c r="AG8" t="s">
        <v>165</v>
      </c>
      <c r="AH8" t="s">
        <v>166</v>
      </c>
      <c r="AI8" t="s">
        <v>167</v>
      </c>
      <c r="AJ8" t="s">
        <v>168</v>
      </c>
      <c r="AK8" t="s">
        <v>169</v>
      </c>
      <c r="AL8" t="s">
        <v>170</v>
      </c>
      <c r="AM8">
        <v>0</v>
      </c>
      <c r="AN8">
        <v>0.044466366796522501</v>
      </c>
      <c r="AO8">
        <v>0.80971319462204649</v>
      </c>
      <c r="AP8">
        <v>0.64777230672075092</v>
      </c>
      <c r="AQ8">
        <v>1.130880092194654</v>
      </c>
      <c r="AR8">
        <v>0.094282156416732599</v>
      </c>
      <c r="AS8">
        <v>1.569031078310571</v>
      </c>
      <c r="AT8">
        <v>0</v>
      </c>
      <c r="AU8">
        <v>0.017690392631566101</v>
      </c>
      <c r="AV8">
        <v>0.95128063896366777</v>
      </c>
      <c r="AW8">
        <v>0</v>
      </c>
      <c r="AX8">
        <v>0.080662985097286893</v>
      </c>
      <c r="AY8">
        <v>0.21312057921453181</v>
      </c>
      <c r="AZ8">
        <v>0.81914974252272521</v>
      </c>
      <c r="BA8">
        <v>2.0645100177409188</v>
      </c>
      <c r="BB8">
        <v>1.4684136818202209</v>
      </c>
      <c r="BC8">
        <v>79.956155108459683</v>
      </c>
      <c r="BD8">
        <v>36.974630152373983</v>
      </c>
      <c r="BE8">
        <v>45.496716323877692</v>
      </c>
      <c r="BF8">
        <v>8.8281407785278603</v>
      </c>
      <c r="BG8">
        <v>40.802894474895673</v>
      </c>
      <c r="BH8">
        <v>21.144248945978809</v>
      </c>
      <c r="BI8">
        <v>15.429467492991391</v>
      </c>
      <c r="BJ8">
        <v>27.921903804533091</v>
      </c>
      <c r="BK8">
        <v>7.7920753461401819</v>
      </c>
      <c r="BL8">
        <v>0</v>
      </c>
      <c r="BM8">
        <v>43.984304933636537</v>
      </c>
      <c r="BN8">
        <v>27.87907294010564</v>
      </c>
      <c r="BO8">
        <v>56.141178517397819</v>
      </c>
      <c r="BP8">
        <v>11.766284857351421</v>
      </c>
      <c r="BQ8">
        <v>0</v>
      </c>
      <c r="BR8">
        <v>0</v>
      </c>
      <c r="BS8">
        <v>1.334840332008268</v>
      </c>
      <c r="BT8">
        <v>11.734835556323899</v>
      </c>
      <c r="BU8">
        <v>7.8093976434033658</v>
      </c>
      <c r="BV8">
        <v>22.964027905580991</v>
      </c>
      <c r="BW8">
        <v>1.247175749230544</v>
      </c>
      <c r="BX8">
        <v>45.508195391099953</v>
      </c>
      <c r="BY8">
        <v>0</v>
      </c>
      <c r="BZ8">
        <v>0.87127818955279668</v>
      </c>
      <c r="CA8">
        <v>12.325829564262261</v>
      </c>
      <c r="CB8">
        <v>0</v>
      </c>
      <c r="CC8">
        <v>0.90871033552682756</v>
      </c>
      <c r="CD8">
        <v>3.2913670149121872</v>
      </c>
      <c r="CE8">
        <v>12.948700642673669</v>
      </c>
      <c r="CF8">
        <v>52.345176793601269</v>
      </c>
      <c r="CG8">
        <v>38.769001719958858</v>
      </c>
    </row>
    <row r="9">
      <c r="A9" t="s">
        <v>352</v>
      </c>
      <c r="B9">
        <v>2019</v>
      </c>
      <c r="C9" t="s">
        <v>355</v>
      </c>
      <c r="D9">
        <v>23</v>
      </c>
      <c r="E9" t="s">
        <v>54</v>
      </c>
      <c r="F9" t="s">
        <v>48</v>
      </c>
      <c r="G9" t="s">
        <v>210</v>
      </c>
      <c r="H9">
        <v>98.951833666170344</v>
      </c>
      <c r="I9">
        <v>99.32806347030494</v>
      </c>
      <c r="J9">
        <v>99.177089718854873</v>
      </c>
      <c r="K9">
        <v>99.856843559410152</v>
      </c>
      <c r="L9">
        <v>99.397527895694026</v>
      </c>
      <c r="M9">
        <v>99.372821073524506</v>
      </c>
      <c r="N9">
        <v>99.553842627477479</v>
      </c>
      <c r="O9">
        <v>99.301682126398632</v>
      </c>
      <c r="P9">
        <v>99.828741465500471</v>
      </c>
      <c r="Q9">
        <v>100</v>
      </c>
      <c r="R9">
        <v>97.943301108572967</v>
      </c>
      <c r="S9">
        <v>98.506105796343107</v>
      </c>
      <c r="T9">
        <v>97.529989286266456</v>
      </c>
      <c r="U9">
        <v>99.518440950984527</v>
      </c>
      <c r="V9">
        <v>100</v>
      </c>
      <c r="W9" t="s">
        <v>155</v>
      </c>
      <c r="X9" t="s">
        <v>156</v>
      </c>
      <c r="Y9" t="s">
        <v>157</v>
      </c>
      <c r="Z9" t="s">
        <v>158</v>
      </c>
      <c r="AA9" t="s">
        <v>159</v>
      </c>
      <c r="AB9" t="s">
        <v>160</v>
      </c>
      <c r="AC9" t="s">
        <v>161</v>
      </c>
      <c r="AD9" t="s">
        <v>162</v>
      </c>
      <c r="AE9" t="s">
        <v>163</v>
      </c>
      <c r="AF9" t="s">
        <v>164</v>
      </c>
      <c r="AG9" t="s">
        <v>165</v>
      </c>
      <c r="AH9" t="s">
        <v>166</v>
      </c>
      <c r="AI9" t="s">
        <v>167</v>
      </c>
      <c r="AJ9" t="s">
        <v>168</v>
      </c>
      <c r="AK9" t="s">
        <v>169</v>
      </c>
      <c r="AL9" t="s">
        <v>170</v>
      </c>
      <c r="AM9">
        <v>100</v>
      </c>
      <c r="AN9">
        <v>99.955533633203473</v>
      </c>
      <c r="AO9">
        <v>99.19028680537798</v>
      </c>
      <c r="AP9">
        <v>99.352227693279232</v>
      </c>
      <c r="AQ9">
        <v>98.869119907805356</v>
      </c>
      <c r="AR9">
        <v>99.905717843583261</v>
      </c>
      <c r="AS9">
        <v>98.430968921689427</v>
      </c>
      <c r="AT9">
        <v>100</v>
      </c>
      <c r="AU9">
        <v>99.982309607368435</v>
      </c>
      <c r="AV9">
        <v>99.048719361036376</v>
      </c>
      <c r="AW9">
        <v>100</v>
      </c>
      <c r="AX9">
        <v>99.919337014902709</v>
      </c>
      <c r="AY9">
        <v>99.786879420785468</v>
      </c>
      <c r="AZ9">
        <v>99.180850257477289</v>
      </c>
      <c r="BA9">
        <v>97.935489982259085</v>
      </c>
      <c r="BB9">
        <v>98.531586318179762</v>
      </c>
      <c r="BC9">
        <v>7548.2372458689269</v>
      </c>
      <c r="BD9">
        <v>5465.7222047932473</v>
      </c>
      <c r="BE9">
        <v>5483.2610797952293</v>
      </c>
      <c r="BF9">
        <v>6157.9504841673697</v>
      </c>
      <c r="BG9">
        <v>6731.7753184033036</v>
      </c>
      <c r="BH9">
        <v>3350.1821865262291</v>
      </c>
      <c r="BI9">
        <v>3442.8721191770528</v>
      </c>
      <c r="BJ9">
        <v>3970.5299273843812</v>
      </c>
      <c r="BK9">
        <v>4542.0981645243464</v>
      </c>
      <c r="BL9">
        <v>4829.8566049546571</v>
      </c>
      <c r="BM9">
        <v>2094.6031721626359</v>
      </c>
      <c r="BN9">
        <v>1838.3222197526029</v>
      </c>
      <c r="BO9">
        <v>2216.7711698075191</v>
      </c>
      <c r="BP9">
        <v>2431.606938303451</v>
      </c>
      <c r="BQ9">
        <v>2670.1038304352292</v>
      </c>
      <c r="BR9">
        <v>1273.8607252929619</v>
      </c>
      <c r="BS9">
        <v>3000.5752057854979</v>
      </c>
      <c r="BT9">
        <v>1437.5234492616021</v>
      </c>
      <c r="BU9">
        <v>1197.768173731522</v>
      </c>
      <c r="BV9">
        <v>2007.66928716283</v>
      </c>
      <c r="BW9">
        <v>1321.564898804892</v>
      </c>
      <c r="BX9">
        <v>2854.892951544763</v>
      </c>
      <c r="BY9">
        <v>236.14116952329081</v>
      </c>
      <c r="BZ9">
        <v>4924.277686554834</v>
      </c>
      <c r="CA9">
        <v>1283.383245066975</v>
      </c>
      <c r="CB9">
        <v>2530.210118415956</v>
      </c>
      <c r="CC9">
        <v>1125.6431206323459</v>
      </c>
      <c r="CD9">
        <v>1541.077096623236</v>
      </c>
      <c r="CE9">
        <v>1567.8002113689111</v>
      </c>
      <c r="CF9">
        <v>2483.1318295558158</v>
      </c>
      <c r="CG9">
        <v>2601.42716370268</v>
      </c>
    </row>
    <row r="10">
      <c r="A10" t="s">
        <v>352</v>
      </c>
      <c r="B10">
        <v>2019</v>
      </c>
      <c r="C10" t="s">
        <v>355</v>
      </c>
      <c r="D10">
        <v>29</v>
      </c>
      <c r="E10" t="s">
        <v>57</v>
      </c>
      <c r="F10" t="s">
        <v>49</v>
      </c>
      <c r="G10" t="s">
        <v>365</v>
      </c>
      <c r="H10">
        <v>62.978590346743182</v>
      </c>
      <c r="I10">
        <v>61.477138733959293</v>
      </c>
      <c r="J10">
        <v>77.485269820797072</v>
      </c>
      <c r="K10">
        <v>88.107563809774263</v>
      </c>
      <c r="L10">
        <v>82.462025983122658</v>
      </c>
      <c r="M10">
        <v>70.697932628355957</v>
      </c>
      <c r="N10">
        <v>80.948780884426512</v>
      </c>
      <c r="O10">
        <v>88.397422872639069</v>
      </c>
      <c r="P10">
        <v>91.268138838840244</v>
      </c>
      <c r="Q10">
        <v>94.048403599984127</v>
      </c>
      <c r="R10">
        <v>33.827991935295792</v>
      </c>
      <c r="S10">
        <v>45.126494831778402</v>
      </c>
      <c r="T10">
        <v>47.355301704316247</v>
      </c>
      <c r="U10">
        <v>63.405045525829493</v>
      </c>
      <c r="V10">
        <v>74.645018573104892</v>
      </c>
      <c r="W10" t="s">
        <v>155</v>
      </c>
      <c r="X10" t="s">
        <v>156</v>
      </c>
      <c r="Y10" t="s">
        <v>157</v>
      </c>
      <c r="Z10" t="s">
        <v>158</v>
      </c>
      <c r="AA10" t="s">
        <v>159</v>
      </c>
      <c r="AB10" t="s">
        <v>160</v>
      </c>
      <c r="AC10" t="s">
        <v>161</v>
      </c>
      <c r="AD10" t="s">
        <v>162</v>
      </c>
      <c r="AE10" t="s">
        <v>163</v>
      </c>
      <c r="AF10" t="s">
        <v>164</v>
      </c>
      <c r="AG10" t="s">
        <v>165</v>
      </c>
      <c r="AH10" t="s">
        <v>166</v>
      </c>
      <c r="AI10" t="s">
        <v>167</v>
      </c>
      <c r="AJ10" t="s">
        <v>168</v>
      </c>
      <c r="AK10" t="s">
        <v>169</v>
      </c>
      <c r="AL10" t="s">
        <v>170</v>
      </c>
      <c r="AM10">
        <v>91.001319286525174</v>
      </c>
      <c r="AN10">
        <v>42.041098044604468</v>
      </c>
      <c r="AO10">
        <v>77.009253855934574</v>
      </c>
      <c r="AP10">
        <v>74.762492395906051</v>
      </c>
      <c r="AQ10">
        <v>66.196661861089055</v>
      </c>
      <c r="AR10">
        <v>91.549387494598605</v>
      </c>
      <c r="AS10">
        <v>55.773654281050831</v>
      </c>
      <c r="AT10">
        <v>98.015323359258119</v>
      </c>
      <c r="AU10">
        <v>99.741565174348437</v>
      </c>
      <c r="AV10">
        <v>57.477498083234202</v>
      </c>
      <c r="AW10">
        <v>89.835177421469623</v>
      </c>
      <c r="AX10">
        <v>93.610425370876584</v>
      </c>
      <c r="AY10">
        <v>85.566190658973397</v>
      </c>
      <c r="AZ10">
        <v>69.399280450750098</v>
      </c>
      <c r="BA10">
        <v>75.528103875991349</v>
      </c>
      <c r="BB10">
        <v>50.759223184469839</v>
      </c>
      <c r="BC10">
        <v>4990.3307116443448</v>
      </c>
      <c r="BD10">
        <v>3544.6332714045229</v>
      </c>
      <c r="BE10">
        <v>4352.4687970830291</v>
      </c>
      <c r="BF10">
        <v>5494.0470181852243</v>
      </c>
      <c r="BG10">
        <v>5690.6541394926826</v>
      </c>
      <c r="BH10">
        <v>2476.8678182342928</v>
      </c>
      <c r="BI10">
        <v>2834.3439230426929</v>
      </c>
      <c r="BJ10">
        <v>3558.6996843508668</v>
      </c>
      <c r="BK10">
        <v>4162.678211315817</v>
      </c>
      <c r="BL10">
        <v>4583.0672851644676</v>
      </c>
      <c r="BM10">
        <v>785.48146803063389</v>
      </c>
      <c r="BN10">
        <v>908.39337776827097</v>
      </c>
      <c r="BO10">
        <v>1143.5328514159489</v>
      </c>
      <c r="BP10">
        <v>1602.235015541308</v>
      </c>
      <c r="BQ10">
        <v>2016.8343029455</v>
      </c>
      <c r="BR10">
        <v>1201.4016479754589</v>
      </c>
      <c r="BS10">
        <v>1274.3889054950901</v>
      </c>
      <c r="BT10">
        <v>1127.49544471896</v>
      </c>
      <c r="BU10">
        <v>918.19843389671121</v>
      </c>
      <c r="BV10">
        <v>1459.581571013483</v>
      </c>
      <c r="BW10">
        <v>1241.295918745436</v>
      </c>
      <c r="BX10">
        <v>1712.9891657273929</v>
      </c>
      <c r="BY10">
        <v>231.4545308925874</v>
      </c>
      <c r="BZ10">
        <v>4925.1489647443868</v>
      </c>
      <c r="CA10">
        <v>790.45586093617192</v>
      </c>
      <c r="CB10">
        <v>2280.7346675266599</v>
      </c>
      <c r="CC10">
        <v>1057.708180249768</v>
      </c>
      <c r="CD10">
        <v>1351.727897586554</v>
      </c>
      <c r="CE10">
        <v>1112.955302838646</v>
      </c>
      <c r="CF10">
        <v>2021.223783952192</v>
      </c>
      <c r="CG10">
        <v>1365.3736615103151</v>
      </c>
    </row>
    <row r="11">
      <c r="A11" t="s">
        <v>352</v>
      </c>
      <c r="B11">
        <v>2019</v>
      </c>
      <c r="C11" t="s">
        <v>355</v>
      </c>
      <c r="D11">
        <v>30</v>
      </c>
      <c r="E11" t="s">
        <v>57</v>
      </c>
      <c r="F11" t="s">
        <v>48</v>
      </c>
      <c r="G11" t="s">
        <v>210</v>
      </c>
      <c r="H11">
        <v>37.021409653257003</v>
      </c>
      <c r="I11">
        <v>38.522861266040827</v>
      </c>
      <c r="J11">
        <v>22.51473017920296</v>
      </c>
      <c r="K11">
        <v>11.892436190225769</v>
      </c>
      <c r="L11">
        <v>17.53797401687741</v>
      </c>
      <c r="M11">
        <v>29.30206737164411</v>
      </c>
      <c r="N11">
        <v>19.05121911557341</v>
      </c>
      <c r="O11">
        <v>11.60257712736084</v>
      </c>
      <c r="P11">
        <v>8.7318611611597881</v>
      </c>
      <c r="Q11">
        <v>5.9515964000158794</v>
      </c>
      <c r="R11">
        <v>66.172008064704286</v>
      </c>
      <c r="S11">
        <v>54.873505168221577</v>
      </c>
      <c r="T11">
        <v>52.644698295683753</v>
      </c>
      <c r="U11">
        <v>36.594954474170493</v>
      </c>
      <c r="V11">
        <v>25.354981426894959</v>
      </c>
      <c r="W11" t="s">
        <v>155</v>
      </c>
      <c r="X11" t="s">
        <v>156</v>
      </c>
      <c r="Y11" t="s">
        <v>157</v>
      </c>
      <c r="Z11" t="s">
        <v>158</v>
      </c>
      <c r="AA11" t="s">
        <v>159</v>
      </c>
      <c r="AB11" t="s">
        <v>160</v>
      </c>
      <c r="AC11" t="s">
        <v>161</v>
      </c>
      <c r="AD11" t="s">
        <v>162</v>
      </c>
      <c r="AE11" t="s">
        <v>163</v>
      </c>
      <c r="AF11" t="s">
        <v>164</v>
      </c>
      <c r="AG11" t="s">
        <v>165</v>
      </c>
      <c r="AH11" t="s">
        <v>166</v>
      </c>
      <c r="AI11" t="s">
        <v>167</v>
      </c>
      <c r="AJ11" t="s">
        <v>168</v>
      </c>
      <c r="AK11" t="s">
        <v>169</v>
      </c>
      <c r="AL11" t="s">
        <v>170</v>
      </c>
      <c r="AM11">
        <v>8.9986807134746556</v>
      </c>
      <c r="AN11">
        <v>57.958901955395397</v>
      </c>
      <c r="AO11">
        <v>22.990746144065479</v>
      </c>
      <c r="AP11">
        <v>25.237507604094031</v>
      </c>
      <c r="AQ11">
        <v>33.803338138911052</v>
      </c>
      <c r="AR11">
        <v>8.4506125054013967</v>
      </c>
      <c r="AS11">
        <v>44.226345718949247</v>
      </c>
      <c r="AT11">
        <v>1.9846766407418901</v>
      </c>
      <c r="AU11">
        <v>0.25843482565159681</v>
      </c>
      <c r="AV11">
        <v>42.522501916765719</v>
      </c>
      <c r="AW11">
        <v>10.1648225785304</v>
      </c>
      <c r="AX11">
        <v>6.3895746291233388</v>
      </c>
      <c r="AY11">
        <v>14.43380934102658</v>
      </c>
      <c r="AZ11">
        <v>30.600719549249991</v>
      </c>
      <c r="BA11">
        <v>24.47189612400857</v>
      </c>
      <c r="BB11">
        <v>49.240776815530211</v>
      </c>
      <c r="BC11">
        <v>2933.5219566496498</v>
      </c>
      <c r="BD11">
        <v>2221.1413635273911</v>
      </c>
      <c r="BE11">
        <v>1264.687608449454</v>
      </c>
      <c r="BF11">
        <v>741.56633964971456</v>
      </c>
      <c r="BG11">
        <v>1210.284894745188</v>
      </c>
      <c r="BH11">
        <v>1026.5837342384841</v>
      </c>
      <c r="BI11">
        <v>667.06016491928108</v>
      </c>
      <c r="BJ11">
        <v>467.09605573326968</v>
      </c>
      <c r="BK11">
        <v>398.25429402014271</v>
      </c>
      <c r="BL11">
        <v>290.02689797299217</v>
      </c>
      <c r="BM11">
        <v>1536.5052154623079</v>
      </c>
      <c r="BN11">
        <v>1104.600055811183</v>
      </c>
      <c r="BO11">
        <v>1271.260868104838</v>
      </c>
      <c r="BP11">
        <v>924.74844808320859</v>
      </c>
      <c r="BQ11">
        <v>685.0664286756936</v>
      </c>
      <c r="BR11">
        <v>118.80080336785019</v>
      </c>
      <c r="BS11">
        <v>1756.9041976084411</v>
      </c>
      <c r="BT11">
        <v>336.60839769487251</v>
      </c>
      <c r="BU11">
        <v>309.95542303247788</v>
      </c>
      <c r="BV11">
        <v>745.33561057545535</v>
      </c>
      <c r="BW11">
        <v>114.5798033271691</v>
      </c>
      <c r="BX11">
        <v>1358.3340025473899</v>
      </c>
      <c r="BY11">
        <v>4.6866386307034613</v>
      </c>
      <c r="BZ11">
        <v>12.76127973114267</v>
      </c>
      <c r="CA11">
        <v>584.78816898228058</v>
      </c>
      <c r="CB11">
        <v>258.06442319744849</v>
      </c>
      <c r="CC11">
        <v>72.196075669609456</v>
      </c>
      <c r="CD11">
        <v>228.0174284311783</v>
      </c>
      <c r="CE11">
        <v>490.74331710377112</v>
      </c>
      <c r="CF11">
        <v>654.89765988917929</v>
      </c>
      <c r="CG11">
        <v>1324.528933232431</v>
      </c>
    </row>
    <row r="12">
      <c r="A12" t="s">
        <v>352</v>
      </c>
      <c r="B12">
        <v>2019</v>
      </c>
      <c r="C12" t="s">
        <v>355</v>
      </c>
      <c r="D12">
        <v>31</v>
      </c>
      <c r="E12" t="s">
        <v>103</v>
      </c>
      <c r="F12" t="s">
        <v>49</v>
      </c>
      <c r="G12" t="s">
        <v>366</v>
      </c>
      <c r="H12">
        <v>61.614278142861643</v>
      </c>
      <c r="I12">
        <v>58.851925719458528</v>
      </c>
      <c r="J12">
        <v>76.398402098085683</v>
      </c>
      <c r="K12">
        <v>87.695315799412384</v>
      </c>
      <c r="L12">
        <v>81.980169179791403</v>
      </c>
      <c r="M12">
        <v>67.017313594893309</v>
      </c>
      <c r="N12">
        <v>79.547669456877387</v>
      </c>
      <c r="O12">
        <v>87.679127651039494</v>
      </c>
      <c r="P12">
        <v>90.775488847067109</v>
      </c>
      <c r="Q12">
        <v>93.84130591101831</v>
      </c>
      <c r="R12">
        <v>33.081063361647551</v>
      </c>
      <c r="S12">
        <v>42.414573203112091</v>
      </c>
      <c r="T12">
        <v>46.055850467051087</v>
      </c>
      <c r="U12">
        <v>62.058599962752837</v>
      </c>
      <c r="V12">
        <v>74.50996842116929</v>
      </c>
      <c r="W12" t="s">
        <v>155</v>
      </c>
      <c r="X12" t="s">
        <v>156</v>
      </c>
      <c r="Y12" t="s">
        <v>157</v>
      </c>
      <c r="Z12" t="s">
        <v>158</v>
      </c>
      <c r="AA12" t="s">
        <v>159</v>
      </c>
      <c r="AB12" t="s">
        <v>160</v>
      </c>
      <c r="AC12" t="s">
        <v>161</v>
      </c>
      <c r="AD12" t="s">
        <v>162</v>
      </c>
      <c r="AE12" t="s">
        <v>163</v>
      </c>
      <c r="AF12" t="s">
        <v>164</v>
      </c>
      <c r="AG12" t="s">
        <v>165</v>
      </c>
      <c r="AH12" t="s">
        <v>166</v>
      </c>
      <c r="AI12" t="s">
        <v>167</v>
      </c>
      <c r="AJ12" t="s">
        <v>168</v>
      </c>
      <c r="AK12" t="s">
        <v>169</v>
      </c>
      <c r="AL12" t="s">
        <v>170</v>
      </c>
      <c r="AM12">
        <v>89.561110173571805</v>
      </c>
      <c r="AN12">
        <v>41.2807671201925</v>
      </c>
      <c r="AO12">
        <v>76.137552430992216</v>
      </c>
      <c r="AP12">
        <v>74.065498703910137</v>
      </c>
      <c r="AQ12">
        <v>64.961190181262964</v>
      </c>
      <c r="AR12">
        <v>86.266950671519851</v>
      </c>
      <c r="AS12">
        <v>54.186601007407972</v>
      </c>
      <c r="AT12">
        <v>96.113113929518804</v>
      </c>
      <c r="AU12">
        <v>99.281099496784691</v>
      </c>
      <c r="AV12">
        <v>56.333444596173173</v>
      </c>
      <c r="AW12">
        <v>89.719592763516061</v>
      </c>
      <c r="AX12">
        <v>92.283710890586477</v>
      </c>
      <c r="AY12">
        <v>84.583385975223806</v>
      </c>
      <c r="AZ12">
        <v>66.406975193480847</v>
      </c>
      <c r="BA12">
        <v>74.61153017303846</v>
      </c>
      <c r="BB12">
        <v>49.963474998236308</v>
      </c>
      <c r="BC12">
        <v>4882.2246226732168</v>
      </c>
      <c r="BD12">
        <v>3392.976347918941</v>
      </c>
      <c r="BE12">
        <v>4288.0356384927436</v>
      </c>
      <c r="BF12">
        <v>5466.4574257092054</v>
      </c>
      <c r="BG12">
        <v>5657.4014952624666</v>
      </c>
      <c r="BH12">
        <v>2347.585396049059</v>
      </c>
      <c r="BI12">
        <v>2781.763835905896</v>
      </c>
      <c r="BJ12">
        <v>3529.7825859184841</v>
      </c>
      <c r="BK12">
        <v>4140.2087777035013</v>
      </c>
      <c r="BL12">
        <v>4572.9752197300622</v>
      </c>
      <c r="BM12">
        <v>767.42741602197975</v>
      </c>
      <c r="BN12">
        <v>853.80257345939708</v>
      </c>
      <c r="BO12">
        <v>1112.1537845502351</v>
      </c>
      <c r="BP12">
        <v>1568.2105588156551</v>
      </c>
      <c r="BQ12">
        <v>2013.185381902297</v>
      </c>
      <c r="BR12">
        <v>1182.3879719617789</v>
      </c>
      <c r="BS12">
        <v>1249.513578713201</v>
      </c>
      <c r="BT12">
        <v>1113.097652077292</v>
      </c>
      <c r="BU12">
        <v>909.63827898591023</v>
      </c>
      <c r="BV12">
        <v>1432.340443671332</v>
      </c>
      <c r="BW12">
        <v>1169.6726403274879</v>
      </c>
      <c r="BX12">
        <v>1664.245630841137</v>
      </c>
      <c r="BY12">
        <v>226.96263129841859</v>
      </c>
      <c r="BZ12">
        <v>4902.411582879673</v>
      </c>
      <c r="CA12">
        <v>774.7223336562912</v>
      </c>
      <c r="CB12">
        <v>2277.8002052815191</v>
      </c>
      <c r="CC12">
        <v>1042.7175768730719</v>
      </c>
      <c r="CD12">
        <v>1336.202086531136</v>
      </c>
      <c r="CE12">
        <v>1064.9677447233551</v>
      </c>
      <c r="CF12">
        <v>1996.695158538859</v>
      </c>
      <c r="CG12">
        <v>1343.7200136961169</v>
      </c>
    </row>
    <row r="13">
      <c r="A13" t="s">
        <v>352</v>
      </c>
      <c r="B13">
        <v>2019</v>
      </c>
      <c r="C13" t="s">
        <v>355</v>
      </c>
      <c r="D13">
        <v>32</v>
      </c>
      <c r="E13" t="s">
        <v>103</v>
      </c>
      <c r="F13" t="s">
        <v>48</v>
      </c>
      <c r="G13" t="s">
        <v>210</v>
      </c>
      <c r="H13">
        <v>38.385721857138613</v>
      </c>
      <c r="I13">
        <v>41.148074280541671</v>
      </c>
      <c r="J13">
        <v>23.601597901914349</v>
      </c>
      <c r="K13">
        <v>12.30468420058763</v>
      </c>
      <c r="L13">
        <v>18.01983082020865</v>
      </c>
      <c r="M13">
        <v>32.98268640510679</v>
      </c>
      <c r="N13">
        <v>20.4523305431225</v>
      </c>
      <c r="O13">
        <v>12.320872348960419</v>
      </c>
      <c r="P13">
        <v>9.2245111529329424</v>
      </c>
      <c r="Q13">
        <v>6.1586940889816884</v>
      </c>
      <c r="R13">
        <v>66.91893663835252</v>
      </c>
      <c r="S13">
        <v>57.585426796887923</v>
      </c>
      <c r="T13">
        <v>53.944149532948877</v>
      </c>
      <c r="U13">
        <v>37.941400037247149</v>
      </c>
      <c r="V13">
        <v>25.49003157883055</v>
      </c>
      <c r="W13" t="s">
        <v>155</v>
      </c>
      <c r="X13" t="s">
        <v>156</v>
      </c>
      <c r="Y13" t="s">
        <v>157</v>
      </c>
      <c r="Z13" t="s">
        <v>158</v>
      </c>
      <c r="AA13" t="s">
        <v>159</v>
      </c>
      <c r="AB13" t="s">
        <v>160</v>
      </c>
      <c r="AC13" t="s">
        <v>161</v>
      </c>
      <c r="AD13" t="s">
        <v>162</v>
      </c>
      <c r="AE13" t="s">
        <v>163</v>
      </c>
      <c r="AF13" t="s">
        <v>164</v>
      </c>
      <c r="AG13" t="s">
        <v>165</v>
      </c>
      <c r="AH13" t="s">
        <v>166</v>
      </c>
      <c r="AI13" t="s">
        <v>167</v>
      </c>
      <c r="AJ13" t="s">
        <v>168</v>
      </c>
      <c r="AK13" t="s">
        <v>169</v>
      </c>
      <c r="AL13" t="s">
        <v>170</v>
      </c>
      <c r="AM13">
        <v>10.438889826428049</v>
      </c>
      <c r="AN13">
        <v>58.719232879807379</v>
      </c>
      <c r="AO13">
        <v>23.862447569007848</v>
      </c>
      <c r="AP13">
        <v>25.93450129608993</v>
      </c>
      <c r="AQ13">
        <v>35.038809818737143</v>
      </c>
      <c r="AR13">
        <v>13.73304932848008</v>
      </c>
      <c r="AS13">
        <v>45.813398992592127</v>
      </c>
      <c r="AT13">
        <v>3.8868860704812112</v>
      </c>
      <c r="AU13">
        <v>0.71890050321531251</v>
      </c>
      <c r="AV13">
        <v>43.666555403826763</v>
      </c>
      <c r="AW13">
        <v>10.28040723648397</v>
      </c>
      <c r="AX13">
        <v>7.7162891094134132</v>
      </c>
      <c r="AY13">
        <v>15.4166140247762</v>
      </c>
      <c r="AZ13">
        <v>33.593024806519253</v>
      </c>
      <c r="BA13">
        <v>25.388469826961462</v>
      </c>
      <c r="BB13">
        <v>50.036525001763707</v>
      </c>
      <c r="BC13">
        <v>3041.6280456207828</v>
      </c>
      <c r="BD13">
        <v>2372.300329845079</v>
      </c>
      <c r="BE13">
        <v>1324.693843712213</v>
      </c>
      <c r="BF13">
        <v>767.00826841380353</v>
      </c>
      <c r="BG13">
        <v>1243.537538975404</v>
      </c>
      <c r="BH13">
        <v>1155.3681992558211</v>
      </c>
      <c r="BI13">
        <v>715.21332872855101</v>
      </c>
      <c r="BJ13">
        <v>496.01315416565348</v>
      </c>
      <c r="BK13">
        <v>420.72372763245937</v>
      </c>
      <c r="BL13">
        <v>300.11896340739719</v>
      </c>
      <c r="BM13">
        <v>1552.4116037590329</v>
      </c>
      <c r="BN13">
        <v>1159.1908601200571</v>
      </c>
      <c r="BO13">
        <v>1302.6399349705509</v>
      </c>
      <c r="BP13">
        <v>958.77290480886177</v>
      </c>
      <c r="BQ13">
        <v>688.71534971889696</v>
      </c>
      <c r="BR13">
        <v>137.81447938153059</v>
      </c>
      <c r="BS13">
        <v>1777.3526010628029</v>
      </c>
      <c r="BT13">
        <v>348.85852662461241</v>
      </c>
      <c r="BU13">
        <v>318.5155779432788</v>
      </c>
      <c r="BV13">
        <v>772.57673791760612</v>
      </c>
      <c r="BW13">
        <v>186.20308174511629</v>
      </c>
      <c r="BX13">
        <v>1407.077537433647</v>
      </c>
      <c r="BY13">
        <v>9.1785382248722147</v>
      </c>
      <c r="BZ13">
        <v>35.49866159585504</v>
      </c>
      <c r="CA13">
        <v>600.52169626216141</v>
      </c>
      <c r="CB13">
        <v>260.99888544259051</v>
      </c>
      <c r="CC13">
        <v>87.18667904630567</v>
      </c>
      <c r="CD13">
        <v>243.54323948659621</v>
      </c>
      <c r="CE13">
        <v>538.73087521906268</v>
      </c>
      <c r="CF13">
        <v>679.4262853025125</v>
      </c>
      <c r="CG13">
        <v>1345.6846238787309</v>
      </c>
    </row>
    <row r="14">
      <c r="A14" t="s">
        <v>352</v>
      </c>
      <c r="B14">
        <v>2019</v>
      </c>
      <c r="C14" t="s">
        <v>355</v>
      </c>
      <c r="D14">
        <v>33</v>
      </c>
      <c r="E14" t="s">
        <v>104</v>
      </c>
      <c r="F14" t="s">
        <v>49</v>
      </c>
      <c r="G14" t="s">
        <v>210</v>
      </c>
      <c r="H14">
        <v>49.214795904709938</v>
      </c>
      <c r="I14">
        <v>39.89515820417067</v>
      </c>
      <c r="J14">
        <v>67.248298676787059</v>
      </c>
      <c r="K14">
        <v>83.36362349694852</v>
      </c>
      <c r="L14">
        <v>78.910705615814976</v>
      </c>
      <c r="M14">
        <v>46.926696390520242</v>
      </c>
      <c r="N14">
        <v>69.660091566443015</v>
      </c>
      <c r="O14">
        <v>81.701110411516197</v>
      </c>
      <c r="P14">
        <v>88.015157537771671</v>
      </c>
      <c r="Q14">
        <v>91.930537952345816</v>
      </c>
      <c r="R14">
        <v>22.049678656599092</v>
      </c>
      <c r="S14">
        <v>27.026765986276349</v>
      </c>
      <c r="T14">
        <v>27.95665606784813</v>
      </c>
      <c r="U14">
        <v>46.87980636353246</v>
      </c>
      <c r="V14">
        <v>68.020480777163286</v>
      </c>
      <c r="W14" t="s">
        <v>155</v>
      </c>
      <c r="X14" t="s">
        <v>156</v>
      </c>
      <c r="Y14" t="s">
        <v>157</v>
      </c>
      <c r="Z14" t="s">
        <v>158</v>
      </c>
      <c r="AA14" t="s">
        <v>159</v>
      </c>
      <c r="AB14" t="s">
        <v>160</v>
      </c>
      <c r="AC14" t="s">
        <v>161</v>
      </c>
      <c r="AD14" t="s">
        <v>162</v>
      </c>
      <c r="AE14" t="s">
        <v>163</v>
      </c>
      <c r="AF14" t="s">
        <v>164</v>
      </c>
      <c r="AG14" t="s">
        <v>165</v>
      </c>
      <c r="AH14" t="s">
        <v>166</v>
      </c>
      <c r="AI14" t="s">
        <v>167</v>
      </c>
      <c r="AJ14" t="s">
        <v>168</v>
      </c>
      <c r="AK14" t="s">
        <v>169</v>
      </c>
      <c r="AL14" t="s">
        <v>170</v>
      </c>
      <c r="AM14">
        <v>73.787740865749356</v>
      </c>
      <c r="AN14">
        <v>37.169243489277292</v>
      </c>
      <c r="AO14">
        <v>70.715319285095845</v>
      </c>
      <c r="AP14">
        <v>61.34294871095085</v>
      </c>
      <c r="AQ14">
        <v>39.738823348409127</v>
      </c>
      <c r="AR14">
        <v>75.494595108997501</v>
      </c>
      <c r="AS14">
        <v>43.196124440348463</v>
      </c>
      <c r="AT14">
        <v>72.991746141898687</v>
      </c>
      <c r="AU14">
        <v>99.215667201467085</v>
      </c>
      <c r="AV14">
        <v>39.866197913087241</v>
      </c>
      <c r="AW14">
        <v>86.680916050232014</v>
      </c>
      <c r="AX14">
        <v>81.502515230651639</v>
      </c>
      <c r="AY14">
        <v>76.487476533103106</v>
      </c>
      <c r="AZ14">
        <v>48.231994039831932</v>
      </c>
      <c r="BA14">
        <v>56.22002856427212</v>
      </c>
      <c r="BB14">
        <v>47.432388350196781</v>
      </c>
      <c r="BC14">
        <v>3899.7079184907948</v>
      </c>
      <c r="BD14">
        <v>2300.0662515021058</v>
      </c>
      <c r="BE14">
        <v>3774.4650861132709</v>
      </c>
      <c r="BF14">
        <v>5196.4428720601527</v>
      </c>
      <c r="BG14">
        <v>5445.579686034308</v>
      </c>
      <c r="BH14">
        <v>1643.820398369533</v>
      </c>
      <c r="BI14">
        <v>2435.9974949419611</v>
      </c>
      <c r="BJ14">
        <v>3289.119822548259</v>
      </c>
      <c r="BK14">
        <v>4014.31192976288</v>
      </c>
      <c r="BL14">
        <v>4479.8616974827382</v>
      </c>
      <c r="BM14">
        <v>511.51704921211109</v>
      </c>
      <c r="BN14">
        <v>544.04702461262832</v>
      </c>
      <c r="BO14">
        <v>675.09557491442354</v>
      </c>
      <c r="BP14">
        <v>1184.644954585659</v>
      </c>
      <c r="BQ14">
        <v>1837.8458677704309</v>
      </c>
      <c r="BR14">
        <v>974.14756370047314</v>
      </c>
      <c r="BS14">
        <v>1125.0632604555301</v>
      </c>
      <c r="BT14">
        <v>1033.8269795772369</v>
      </c>
      <c r="BU14">
        <v>753.38579054763659</v>
      </c>
      <c r="BV14">
        <v>876.20814377034822</v>
      </c>
      <c r="BW14">
        <v>1023.612886559909</v>
      </c>
      <c r="BX14">
        <v>1326.6925777332269</v>
      </c>
      <c r="BY14">
        <v>172.36356299495111</v>
      </c>
      <c r="BZ14">
        <v>4899.1805948659894</v>
      </c>
      <c r="CA14">
        <v>548.25750675520749</v>
      </c>
      <c r="CB14">
        <v>2200.6543085146182</v>
      </c>
      <c r="CC14">
        <v>920.90038827247258</v>
      </c>
      <c r="CD14">
        <v>1208.3073355206061</v>
      </c>
      <c r="CE14">
        <v>773.49582278749301</v>
      </c>
      <c r="CF14">
        <v>1504.5162401422319</v>
      </c>
      <c r="CG14">
        <v>1275.648852002704</v>
      </c>
    </row>
    <row r="15">
      <c r="A15" t="s">
        <v>352</v>
      </c>
      <c r="B15">
        <v>2019</v>
      </c>
      <c r="C15" t="s">
        <v>355</v>
      </c>
      <c r="D15">
        <v>34</v>
      </c>
      <c r="E15" t="s">
        <v>104</v>
      </c>
      <c r="F15" t="s">
        <v>48</v>
      </c>
      <c r="G15" t="s">
        <v>210</v>
      </c>
      <c r="H15">
        <v>50.785204095290283</v>
      </c>
      <c r="I15">
        <v>60.104841795829557</v>
      </c>
      <c r="J15">
        <v>32.751701323213098</v>
      </c>
      <c r="K15">
        <v>16.636376503051501</v>
      </c>
      <c r="L15">
        <v>21.08929438418507</v>
      </c>
      <c r="M15">
        <v>53.07330360947995</v>
      </c>
      <c r="N15">
        <v>30.339908433556921</v>
      </c>
      <c r="O15">
        <v>18.298889588483689</v>
      </c>
      <c r="P15">
        <v>11.98484246222842</v>
      </c>
      <c r="Q15">
        <v>8.0694620476541932</v>
      </c>
      <c r="R15">
        <v>77.950321343400958</v>
      </c>
      <c r="S15">
        <v>72.973234013723626</v>
      </c>
      <c r="T15">
        <v>72.043343932151799</v>
      </c>
      <c r="U15">
        <v>53.120193636467469</v>
      </c>
      <c r="V15">
        <v>31.979519222836561</v>
      </c>
      <c r="W15" t="s">
        <v>155</v>
      </c>
      <c r="X15" t="s">
        <v>156</v>
      </c>
      <c r="Y15" t="s">
        <v>157</v>
      </c>
      <c r="Z15" t="s">
        <v>158</v>
      </c>
      <c r="AA15" t="s">
        <v>159</v>
      </c>
      <c r="AB15" t="s">
        <v>160</v>
      </c>
      <c r="AC15" t="s">
        <v>161</v>
      </c>
      <c r="AD15" t="s">
        <v>162</v>
      </c>
      <c r="AE15" t="s">
        <v>163</v>
      </c>
      <c r="AF15" t="s">
        <v>164</v>
      </c>
      <c r="AG15" t="s">
        <v>165</v>
      </c>
      <c r="AH15" t="s">
        <v>166</v>
      </c>
      <c r="AI15" t="s">
        <v>167</v>
      </c>
      <c r="AJ15" t="s">
        <v>168</v>
      </c>
      <c r="AK15" t="s">
        <v>169</v>
      </c>
      <c r="AL15" t="s">
        <v>170</v>
      </c>
      <c r="AM15">
        <v>26.212259134250431</v>
      </c>
      <c r="AN15">
        <v>62.830756510722573</v>
      </c>
      <c r="AO15">
        <v>29.28468071490423</v>
      </c>
      <c r="AP15">
        <v>38.657051289049221</v>
      </c>
      <c r="AQ15">
        <v>60.261176651590951</v>
      </c>
      <c r="AR15">
        <v>24.5054048910023</v>
      </c>
      <c r="AS15">
        <v>56.803875559651672</v>
      </c>
      <c r="AT15">
        <v>27.008253858101352</v>
      </c>
      <c r="AU15">
        <v>0.78433279853292603</v>
      </c>
      <c r="AV15">
        <v>60.133802086912638</v>
      </c>
      <c r="AW15">
        <v>13.319083949768</v>
      </c>
      <c r="AX15">
        <v>18.497484769348301</v>
      </c>
      <c r="AY15">
        <v>23.512523466896901</v>
      </c>
      <c r="AZ15">
        <v>51.768005960168161</v>
      </c>
      <c r="BA15">
        <v>43.779971435727759</v>
      </c>
      <c r="BB15">
        <v>52.567611649803212</v>
      </c>
      <c r="BC15">
        <v>4024.144749803203</v>
      </c>
      <c r="BD15">
        <v>3465.210426261915</v>
      </c>
      <c r="BE15">
        <v>1838.2643960916921</v>
      </c>
      <c r="BF15">
        <v>1037.022822062856</v>
      </c>
      <c r="BG15">
        <v>1455.3593482035619</v>
      </c>
      <c r="BH15">
        <v>1859.133196935351</v>
      </c>
      <c r="BI15">
        <v>1060.979669692488</v>
      </c>
      <c r="BJ15">
        <v>736.67591753587669</v>
      </c>
      <c r="BK15">
        <v>546.62057557308242</v>
      </c>
      <c r="BL15">
        <v>393.23248565472142</v>
      </c>
      <c r="BM15">
        <v>1808.321970568901</v>
      </c>
      <c r="BN15">
        <v>1468.9464089668249</v>
      </c>
      <c r="BO15">
        <v>1739.6981446063619</v>
      </c>
      <c r="BP15">
        <v>1342.338509038856</v>
      </c>
      <c r="BQ15">
        <v>864.05486385076267</v>
      </c>
      <c r="BR15">
        <v>346.05488764283513</v>
      </c>
      <c r="BS15">
        <v>1901.8029193204741</v>
      </c>
      <c r="BT15">
        <v>428.12919912466708</v>
      </c>
      <c r="BU15">
        <v>474.76806638155239</v>
      </c>
      <c r="BV15">
        <v>1328.709037818589</v>
      </c>
      <c r="BW15">
        <v>332.2628355126929</v>
      </c>
      <c r="BX15">
        <v>1744.630590541557</v>
      </c>
      <c r="BY15">
        <v>63.777606528339852</v>
      </c>
      <c r="BZ15">
        <v>38.72964960953896</v>
      </c>
      <c r="CA15">
        <v>826.98652316324444</v>
      </c>
      <c r="CB15">
        <v>338.14478220949059</v>
      </c>
      <c r="CC15">
        <v>209.00386764690529</v>
      </c>
      <c r="CD15">
        <v>371.43799049712618</v>
      </c>
      <c r="CE15">
        <v>830.20279715492438</v>
      </c>
      <c r="CF15">
        <v>1171.6052036991391</v>
      </c>
      <c r="CG15">
        <v>1413.7557855721429</v>
      </c>
    </row>
    <row r="16">
      <c r="A16" t="s">
        <v>352</v>
      </c>
      <c r="B16">
        <v>2019</v>
      </c>
      <c r="C16" t="s">
        <v>355</v>
      </c>
      <c r="D16">
        <v>35</v>
      </c>
      <c r="E16" t="s">
        <v>55</v>
      </c>
      <c r="F16" t="s">
        <v>49</v>
      </c>
      <c r="G16" t="s">
        <v>210</v>
      </c>
      <c r="H16">
        <v>91.273847450011431</v>
      </c>
      <c r="I16">
        <v>86.422238407294472</v>
      </c>
      <c r="J16">
        <v>91.023816034911306</v>
      </c>
      <c r="K16">
        <v>94.06025893210969</v>
      </c>
      <c r="L16">
        <v>92.708846356479611</v>
      </c>
      <c r="M16">
        <v>86.051372648566769</v>
      </c>
      <c r="N16">
        <v>92.244159712753486</v>
      </c>
      <c r="O16">
        <v>93.886714831401562</v>
      </c>
      <c r="P16">
        <v>94.235790748105003</v>
      </c>
      <c r="Q16">
        <v>95.68999551118948</v>
      </c>
      <c r="R16">
        <v>81.188864547267741</v>
      </c>
      <c r="S16">
        <v>81.732205830536515</v>
      </c>
      <c r="T16">
        <v>87.776897445441563</v>
      </c>
      <c r="U16">
        <v>92.541586728293041</v>
      </c>
      <c r="V16">
        <v>96.868509766866012</v>
      </c>
      <c r="W16" t="s">
        <v>155</v>
      </c>
      <c r="X16" t="s">
        <v>156</v>
      </c>
      <c r="Y16" t="s">
        <v>157</v>
      </c>
      <c r="Z16" t="s">
        <v>158</v>
      </c>
      <c r="AA16" t="s">
        <v>159</v>
      </c>
      <c r="AB16" t="s">
        <v>160</v>
      </c>
      <c r="AC16" t="s">
        <v>161</v>
      </c>
      <c r="AD16" t="s">
        <v>162</v>
      </c>
      <c r="AE16" t="s">
        <v>163</v>
      </c>
      <c r="AF16" t="s">
        <v>164</v>
      </c>
      <c r="AG16" t="s">
        <v>165</v>
      </c>
      <c r="AH16" t="s">
        <v>166</v>
      </c>
      <c r="AI16" t="s">
        <v>167</v>
      </c>
      <c r="AJ16" t="s">
        <v>168</v>
      </c>
      <c r="AK16" t="s">
        <v>169</v>
      </c>
      <c r="AL16" t="s">
        <v>170</v>
      </c>
      <c r="AM16">
        <v>97.346302998856459</v>
      </c>
      <c r="AN16">
        <v>90.968260906400957</v>
      </c>
      <c r="AO16">
        <v>94.471952483704783</v>
      </c>
      <c r="AP16">
        <v>96.382424183636303</v>
      </c>
      <c r="AQ16">
        <v>83.534773772892038</v>
      </c>
      <c r="AR16">
        <v>89.898879664561946</v>
      </c>
      <c r="AS16">
        <v>69.985504307852025</v>
      </c>
      <c r="AT16">
        <v>98.097790570260685</v>
      </c>
      <c r="AU16">
        <v>99.539534322436268</v>
      </c>
      <c r="AV16">
        <v>84.390776594948548</v>
      </c>
      <c r="AW16">
        <v>98.748680226376337</v>
      </c>
      <c r="AX16">
        <v>97.664299781624848</v>
      </c>
      <c r="AY16">
        <v>95.811805861260709</v>
      </c>
      <c r="AZ16">
        <v>94.306222028994796</v>
      </c>
      <c r="BA16">
        <v>85.528468915277884</v>
      </c>
      <c r="BB16">
        <v>94.37797520779398</v>
      </c>
      <c r="BC16">
        <v>7232.4051966223069</v>
      </c>
      <c r="BD16">
        <v>4982.9115010281639</v>
      </c>
      <c r="BE16">
        <v>5112.9501129651217</v>
      </c>
      <c r="BF16">
        <v>5865.2340703847603</v>
      </c>
      <c r="BG16">
        <v>6397.7809664059123</v>
      </c>
      <c r="BH16">
        <v>3014.7681509803451</v>
      </c>
      <c r="BI16">
        <v>3229.8407790885258</v>
      </c>
      <c r="BJ16">
        <v>3779.6873661875088</v>
      </c>
      <c r="BK16">
        <v>4298.0308118906969</v>
      </c>
      <c r="BL16">
        <v>4663.0636051002703</v>
      </c>
      <c r="BM16">
        <v>1885.194623266678</v>
      </c>
      <c r="BN16">
        <v>1645.2639364883439</v>
      </c>
      <c r="BO16">
        <v>2119.6310067027248</v>
      </c>
      <c r="BP16">
        <v>2338.5105935997062</v>
      </c>
      <c r="BQ16">
        <v>2617.2909741015042</v>
      </c>
      <c r="BR16">
        <v>1285.16827848299</v>
      </c>
      <c r="BS16">
        <v>2757.514618868961</v>
      </c>
      <c r="BT16">
        <v>1383.1674863172909</v>
      </c>
      <c r="BU16">
        <v>1183.7244600131801</v>
      </c>
      <c r="BV16">
        <v>1841.8725795199441</v>
      </c>
      <c r="BW16">
        <v>1218.917083787062</v>
      </c>
      <c r="BX16">
        <v>2149.481008241004</v>
      </c>
      <c r="BY16">
        <v>231.64926992912211</v>
      </c>
      <c r="BZ16">
        <v>4915.1728626108152</v>
      </c>
      <c r="CA16">
        <v>1160.5791169238501</v>
      </c>
      <c r="CB16">
        <v>2507.0305956892998</v>
      </c>
      <c r="CC16">
        <v>1103.513079746439</v>
      </c>
      <c r="CD16">
        <v>1513.5825248664501</v>
      </c>
      <c r="CE16">
        <v>1512.38758119882</v>
      </c>
      <c r="CF16">
        <v>2288.845697230955</v>
      </c>
      <c r="CG16">
        <v>2538.6756039801148</v>
      </c>
    </row>
    <row r="17">
      <c r="A17" t="s">
        <v>352</v>
      </c>
      <c r="B17">
        <v>2019</v>
      </c>
      <c r="C17" t="s">
        <v>355</v>
      </c>
      <c r="D17">
        <v>36</v>
      </c>
      <c r="E17" t="s">
        <v>55</v>
      </c>
      <c r="F17" t="s">
        <v>48</v>
      </c>
      <c r="G17" t="s">
        <v>210</v>
      </c>
      <c r="H17">
        <v>8.7261525499885586</v>
      </c>
      <c r="I17">
        <v>13.57776159270559</v>
      </c>
      <c r="J17">
        <v>8.9761839650887385</v>
      </c>
      <c r="K17">
        <v>5.939741067890334</v>
      </c>
      <c r="L17">
        <v>7.2911536435204063</v>
      </c>
      <c r="M17">
        <v>13.94862735143329</v>
      </c>
      <c r="N17">
        <v>7.7558402872465484</v>
      </c>
      <c r="O17">
        <v>6.113285168598436</v>
      </c>
      <c r="P17">
        <v>5.7642092518950614</v>
      </c>
      <c r="Q17">
        <v>4.3100044888105904</v>
      </c>
      <c r="R17">
        <v>18.811135452732341</v>
      </c>
      <c r="S17">
        <v>18.267794169463521</v>
      </c>
      <c r="T17">
        <v>12.223102554558331</v>
      </c>
      <c r="U17">
        <v>7.4584132717070011</v>
      </c>
      <c r="V17">
        <v>3.1314902331339902</v>
      </c>
      <c r="W17" t="s">
        <v>155</v>
      </c>
      <c r="X17" t="s">
        <v>156</v>
      </c>
      <c r="Y17" t="s">
        <v>157</v>
      </c>
      <c r="Z17" t="s">
        <v>158</v>
      </c>
      <c r="AA17" t="s">
        <v>159</v>
      </c>
      <c r="AB17" t="s">
        <v>160</v>
      </c>
      <c r="AC17" t="s">
        <v>161</v>
      </c>
      <c r="AD17" t="s">
        <v>162</v>
      </c>
      <c r="AE17" t="s">
        <v>163</v>
      </c>
      <c r="AF17" t="s">
        <v>164</v>
      </c>
      <c r="AG17" t="s">
        <v>165</v>
      </c>
      <c r="AH17" t="s">
        <v>166</v>
      </c>
      <c r="AI17" t="s">
        <v>167</v>
      </c>
      <c r="AJ17" t="s">
        <v>168</v>
      </c>
      <c r="AK17" t="s">
        <v>169</v>
      </c>
      <c r="AL17" t="s">
        <v>170</v>
      </c>
      <c r="AM17">
        <v>2.6536970011434562</v>
      </c>
      <c r="AN17">
        <v>9.0317390935990165</v>
      </c>
      <c r="AO17">
        <v>5.5280475162952518</v>
      </c>
      <c r="AP17">
        <v>3.6175758163636829</v>
      </c>
      <c r="AQ17">
        <v>16.465226227108008</v>
      </c>
      <c r="AR17">
        <v>10.101120335438001</v>
      </c>
      <c r="AS17">
        <v>30.014495692147989</v>
      </c>
      <c r="AT17">
        <v>1.9022094297393219</v>
      </c>
      <c r="AU17">
        <v>0.46046567756371581</v>
      </c>
      <c r="AV17">
        <v>15.609223405051409</v>
      </c>
      <c r="AW17">
        <v>1.2513197736236701</v>
      </c>
      <c r="AX17">
        <v>2.335700218375111</v>
      </c>
      <c r="AY17">
        <v>4.1881941387392931</v>
      </c>
      <c r="AZ17">
        <v>5.6937779710052228</v>
      </c>
      <c r="BA17">
        <v>14.47153108472213</v>
      </c>
      <c r="BB17">
        <v>5.6220247922059912</v>
      </c>
      <c r="BC17">
        <v>691.44747167167156</v>
      </c>
      <c r="BD17">
        <v>782.86313390374539</v>
      </c>
      <c r="BE17">
        <v>504.20629256736152</v>
      </c>
      <c r="BF17">
        <v>370.37928745017717</v>
      </c>
      <c r="BG17">
        <v>503.15806783195632</v>
      </c>
      <c r="BH17">
        <v>488.68340149243159</v>
      </c>
      <c r="BI17">
        <v>271.56330887345263</v>
      </c>
      <c r="BJ17">
        <v>246.10837389663141</v>
      </c>
      <c r="BK17">
        <v>262.90169344526453</v>
      </c>
      <c r="BL17">
        <v>210.03057803719221</v>
      </c>
      <c r="BM17">
        <v>436.79206022626431</v>
      </c>
      <c r="BN17">
        <v>367.72949709111111</v>
      </c>
      <c r="BO17">
        <v>295.16271281805928</v>
      </c>
      <c r="BP17">
        <v>188.47287002481221</v>
      </c>
      <c r="BQ17">
        <v>84.609757519693616</v>
      </c>
      <c r="BR17">
        <v>35.034172860319842</v>
      </c>
      <c r="BS17">
        <v>273.77848423457272</v>
      </c>
      <c r="BT17">
        <v>80.936356096541175</v>
      </c>
      <c r="BU17">
        <v>44.429396916008137</v>
      </c>
      <c r="BV17">
        <v>363.04460206899211</v>
      </c>
      <c r="BW17">
        <v>136.95863828554269</v>
      </c>
      <c r="BX17">
        <v>921.84216003377696</v>
      </c>
      <c r="BY17">
        <v>4.4918995941687552</v>
      </c>
      <c r="BZ17">
        <v>22.737381864712379</v>
      </c>
      <c r="CA17">
        <v>214.6649129946035</v>
      </c>
      <c r="CB17">
        <v>31.768495034808701</v>
      </c>
      <c r="CC17">
        <v>26.3911761729386</v>
      </c>
      <c r="CD17">
        <v>66.162801151282594</v>
      </c>
      <c r="CE17">
        <v>91.311038743596043</v>
      </c>
      <c r="CF17">
        <v>387.27574661041911</v>
      </c>
      <c r="CG17">
        <v>151.22699076262941</v>
      </c>
    </row>
    <row r="18">
      <c r="A18" t="s">
        <v>352</v>
      </c>
      <c r="B18">
        <v>2019</v>
      </c>
      <c r="C18" t="s">
        <v>355</v>
      </c>
      <c r="D18">
        <v>37</v>
      </c>
      <c r="E18" t="s">
        <v>125</v>
      </c>
      <c r="F18" t="s">
        <v>49</v>
      </c>
      <c r="G18" t="s">
        <v>367</v>
      </c>
      <c r="H18">
        <v>92.189982621872645</v>
      </c>
      <c r="I18">
        <v>87.581652998258917</v>
      </c>
      <c r="J18">
        <v>91.741102563226548</v>
      </c>
      <c r="K18">
        <v>94.319240096538039</v>
      </c>
      <c r="L18">
        <v>93.715380274449217</v>
      </c>
      <c r="M18">
        <v>87.132808719145956</v>
      </c>
      <c r="N18">
        <v>92.383066277760562</v>
      </c>
      <c r="O18">
        <v>93.957530889048201</v>
      </c>
      <c r="P18">
        <v>94.370193083617323</v>
      </c>
      <c r="Q18">
        <v>96.17594964310662</v>
      </c>
      <c r="R18">
        <v>84.456283943993682</v>
      </c>
      <c r="S18">
        <v>84.386765277900466</v>
      </c>
      <c r="T18">
        <v>88.491993593994238</v>
      </c>
      <c r="U18">
        <v>93.210937079279404</v>
      </c>
      <c r="V18">
        <v>97.077101943841754</v>
      </c>
      <c r="W18" t="s">
        <v>155</v>
      </c>
      <c r="X18" t="s">
        <v>156</v>
      </c>
      <c r="Y18" t="s">
        <v>157</v>
      </c>
      <c r="Z18" t="s">
        <v>158</v>
      </c>
      <c r="AA18" t="s">
        <v>159</v>
      </c>
      <c r="AB18" t="s">
        <v>160</v>
      </c>
      <c r="AC18" t="s">
        <v>161</v>
      </c>
      <c r="AD18" t="s">
        <v>162</v>
      </c>
      <c r="AE18" t="s">
        <v>163</v>
      </c>
      <c r="AF18" t="s">
        <v>164</v>
      </c>
      <c r="AG18" t="s">
        <v>165</v>
      </c>
      <c r="AH18" t="s">
        <v>166</v>
      </c>
      <c r="AI18" t="s">
        <v>167</v>
      </c>
      <c r="AJ18" t="s">
        <v>168</v>
      </c>
      <c r="AK18" t="s">
        <v>169</v>
      </c>
      <c r="AL18" t="s">
        <v>170</v>
      </c>
      <c r="AM18">
        <v>98.138799295193863</v>
      </c>
      <c r="AN18">
        <v>90.969330529743758</v>
      </c>
      <c r="AO18">
        <v>94.456389549320662</v>
      </c>
      <c r="AP18">
        <v>96.936898429229117</v>
      </c>
      <c r="AQ18">
        <v>88.388378566453639</v>
      </c>
      <c r="AR18">
        <v>91.973432064692929</v>
      </c>
      <c r="AS18">
        <v>69.308366583949805</v>
      </c>
      <c r="AT18">
        <v>98.097790570260685</v>
      </c>
      <c r="AU18">
        <v>99.538341235412886</v>
      </c>
      <c r="AV18">
        <v>84.985947445560555</v>
      </c>
      <c r="AW18">
        <v>99.015320238815093</v>
      </c>
      <c r="AX18">
        <v>97.663004409756098</v>
      </c>
      <c r="AY18">
        <v>97.118311788410068</v>
      </c>
      <c r="AZ18">
        <v>94.68744448411438</v>
      </c>
      <c r="BA18">
        <v>87.581202877351032</v>
      </c>
      <c r="BB18">
        <v>94.316218227773234</v>
      </c>
      <c r="BC18">
        <v>7059.1340657144574</v>
      </c>
      <c r="BD18">
        <v>4866.9041676207307</v>
      </c>
      <c r="BE18">
        <v>5095.2179579309332</v>
      </c>
      <c r="BF18">
        <v>5824.8491851806784</v>
      </c>
      <c r="BG18">
        <v>6351.9240429049578</v>
      </c>
      <c r="BH18">
        <v>2959.2896436365158</v>
      </c>
      <c r="BI18">
        <v>3208.5760813588849</v>
      </c>
      <c r="BJ18">
        <v>3769.0287200815592</v>
      </c>
      <c r="BK18">
        <v>4298.0308118906969</v>
      </c>
      <c r="BL18">
        <v>4645.1604562154498</v>
      </c>
      <c r="BM18">
        <v>1817.7999579850959</v>
      </c>
      <c r="BN18">
        <v>1602.317936055616</v>
      </c>
      <c r="BO18">
        <v>2025.5539415937469</v>
      </c>
      <c r="BP18">
        <v>2280.0418347540531</v>
      </c>
      <c r="BQ18">
        <v>2592.2300357801728</v>
      </c>
      <c r="BR18">
        <v>1251.982148575036</v>
      </c>
      <c r="BS18">
        <v>2748.0732002088998</v>
      </c>
      <c r="BT18">
        <v>1373.9240412498059</v>
      </c>
      <c r="BU18">
        <v>1168.649505849279</v>
      </c>
      <c r="BV18">
        <v>1832.7396770058031</v>
      </c>
      <c r="BW18">
        <v>1216.6356647335911</v>
      </c>
      <c r="BX18">
        <v>2010.220659323393</v>
      </c>
      <c r="BY18">
        <v>231.64926992912211</v>
      </c>
      <c r="BZ18">
        <v>4902.411582879673</v>
      </c>
      <c r="CA18">
        <v>1103.4712305998751</v>
      </c>
      <c r="CB18">
        <v>2506.2462744639579</v>
      </c>
      <c r="CC18">
        <v>1102.886785801514</v>
      </c>
      <c r="CD18">
        <v>1499.8645796779749</v>
      </c>
      <c r="CE18">
        <v>1496.7707484942109</v>
      </c>
      <c r="CF18">
        <v>2256.5225435825441</v>
      </c>
      <c r="CG18">
        <v>2495.9815069771089</v>
      </c>
    </row>
    <row r="19">
      <c r="A19" t="s">
        <v>352</v>
      </c>
      <c r="B19">
        <v>2019</v>
      </c>
      <c r="C19" t="s">
        <v>355</v>
      </c>
      <c r="D19">
        <v>38</v>
      </c>
      <c r="E19" t="s">
        <v>125</v>
      </c>
      <c r="F19" t="s">
        <v>48</v>
      </c>
      <c r="G19" t="s">
        <v>210</v>
      </c>
      <c r="H19">
        <v>7.8100173781273448</v>
      </c>
      <c r="I19">
        <v>12.418347001741131</v>
      </c>
      <c r="J19">
        <v>8.2588974367735322</v>
      </c>
      <c r="K19">
        <v>5.6807599034619924</v>
      </c>
      <c r="L19">
        <v>6.2846197255507539</v>
      </c>
      <c r="M19">
        <v>12.86719128085414</v>
      </c>
      <c r="N19">
        <v>7.6169337222394589</v>
      </c>
      <c r="O19">
        <v>6.0424691109517816</v>
      </c>
      <c r="P19">
        <v>5.6298069163827664</v>
      </c>
      <c r="Q19">
        <v>3.8240503568934119</v>
      </c>
      <c r="R19">
        <v>15.543716056006369</v>
      </c>
      <c r="S19">
        <v>15.613234722099589</v>
      </c>
      <c r="T19">
        <v>11.50800640600575</v>
      </c>
      <c r="U19">
        <v>6.7890629207205659</v>
      </c>
      <c r="V19">
        <v>2.9228980561582212</v>
      </c>
      <c r="W19" t="s">
        <v>155</v>
      </c>
      <c r="X19" t="s">
        <v>156</v>
      </c>
      <c r="Y19" t="s">
        <v>157</v>
      </c>
      <c r="Z19" t="s">
        <v>158</v>
      </c>
      <c r="AA19" t="s">
        <v>159</v>
      </c>
      <c r="AB19" t="s">
        <v>160</v>
      </c>
      <c r="AC19" t="s">
        <v>161</v>
      </c>
      <c r="AD19" t="s">
        <v>162</v>
      </c>
      <c r="AE19" t="s">
        <v>163</v>
      </c>
      <c r="AF19" t="s">
        <v>164</v>
      </c>
      <c r="AG19" t="s">
        <v>165</v>
      </c>
      <c r="AH19" t="s">
        <v>166</v>
      </c>
      <c r="AI19" t="s">
        <v>167</v>
      </c>
      <c r="AJ19" t="s">
        <v>168</v>
      </c>
      <c r="AK19" t="s">
        <v>169</v>
      </c>
      <c r="AL19" t="s">
        <v>170</v>
      </c>
      <c r="AM19">
        <v>1.861200704806111</v>
      </c>
      <c r="AN19">
        <v>9.0306694702561661</v>
      </c>
      <c r="AO19">
        <v>5.5436104506793509</v>
      </c>
      <c r="AP19">
        <v>3.06310157077086</v>
      </c>
      <c r="AQ19">
        <v>11.611621433546389</v>
      </c>
      <c r="AR19">
        <v>8.0265679353070212</v>
      </c>
      <c r="AS19">
        <v>30.691633416050269</v>
      </c>
      <c r="AT19">
        <v>1.9022094297393219</v>
      </c>
      <c r="AU19">
        <v>0.4616587645870816</v>
      </c>
      <c r="AV19">
        <v>15.01405255443944</v>
      </c>
      <c r="AW19">
        <v>0.98467976118491141</v>
      </c>
      <c r="AX19">
        <v>2.3369955902438502</v>
      </c>
      <c r="AY19">
        <v>2.881688211589934</v>
      </c>
      <c r="AZ19">
        <v>5.3125555158856397</v>
      </c>
      <c r="BA19">
        <v>12.418797122649041</v>
      </c>
      <c r="BB19">
        <v>5.6837817722267152</v>
      </c>
      <c r="BC19">
        <v>598.02549213931889</v>
      </c>
      <c r="BD19">
        <v>690.0863675059411</v>
      </c>
      <c r="BE19">
        <v>458.69170259379388</v>
      </c>
      <c r="BF19">
        <v>350.82523630406348</v>
      </c>
      <c r="BG19">
        <v>425.96452170748239</v>
      </c>
      <c r="BH19">
        <v>437.00813114905122</v>
      </c>
      <c r="BI19">
        <v>264.54535813947939</v>
      </c>
      <c r="BJ19">
        <v>242.38865585214671</v>
      </c>
      <c r="BK19">
        <v>256.40599855685889</v>
      </c>
      <c r="BL19">
        <v>184.69614873920861</v>
      </c>
      <c r="BM19">
        <v>334.55611677489748</v>
      </c>
      <c r="BN19">
        <v>296.46077738232879</v>
      </c>
      <c r="BO19">
        <v>263.41465243193522</v>
      </c>
      <c r="BP19">
        <v>166.06793111472169</v>
      </c>
      <c r="BQ19">
        <v>78.049550109972898</v>
      </c>
      <c r="BR19">
        <v>23.74382073213976</v>
      </c>
      <c r="BS19">
        <v>272.80557751319731</v>
      </c>
      <c r="BT19">
        <v>80.635092129316007</v>
      </c>
      <c r="BU19">
        <v>36.928065525646552</v>
      </c>
      <c r="BV19">
        <v>240.76784370053329</v>
      </c>
      <c r="BW19">
        <v>106.17640982053079</v>
      </c>
      <c r="BX19">
        <v>890.18048761247269</v>
      </c>
      <c r="BY19">
        <v>4.4918995941687552</v>
      </c>
      <c r="BZ19">
        <v>22.737381864712379</v>
      </c>
      <c r="CA19">
        <v>194.94487672978141</v>
      </c>
      <c r="CB19">
        <v>24.923920632257062</v>
      </c>
      <c r="CC19">
        <v>26.3911761729386</v>
      </c>
      <c r="CD19">
        <v>44.503883960173091</v>
      </c>
      <c r="CE19">
        <v>83.978163517373659</v>
      </c>
      <c r="CF19">
        <v>319.96929421806982</v>
      </c>
      <c r="CG19">
        <v>150.41542652728981</v>
      </c>
    </row>
    <row r="20">
      <c r="A20" t="s">
        <v>352</v>
      </c>
      <c r="B20">
        <v>2019</v>
      </c>
      <c r="C20" t="s">
        <v>355</v>
      </c>
      <c r="D20">
        <v>39</v>
      </c>
      <c r="E20" t="s">
        <v>122</v>
      </c>
      <c r="F20" t="s">
        <v>49</v>
      </c>
      <c r="G20" t="s">
        <v>210</v>
      </c>
      <c r="H20">
        <v>90.34602747264826</v>
      </c>
      <c r="I20">
        <v>89.275218271739192</v>
      </c>
      <c r="J20">
        <v>87.434483590244099</v>
      </c>
      <c r="K20">
        <v>91.315486850371045</v>
      </c>
      <c r="L20">
        <v>92.980312658813432</v>
      </c>
      <c r="M20">
        <v>88.185523378498274</v>
      </c>
      <c r="N20">
        <v>87.198744397920052</v>
      </c>
      <c r="O20">
        <v>89.665458996242137</v>
      </c>
      <c r="P20">
        <v>92.682973220872839</v>
      </c>
      <c r="Q20">
        <v>92.918843215189455</v>
      </c>
      <c r="R20">
        <v>89.483515453603516</v>
      </c>
      <c r="S20">
        <v>86.325777483075996</v>
      </c>
      <c r="T20">
        <v>90.219352636442935</v>
      </c>
      <c r="U20">
        <v>93.226857992996187</v>
      </c>
      <c r="V20">
        <v>89.62688870046675</v>
      </c>
      <c r="W20" t="s">
        <v>155</v>
      </c>
      <c r="X20" t="s">
        <v>156</v>
      </c>
      <c r="Y20" t="s">
        <v>157</v>
      </c>
      <c r="Z20" t="s">
        <v>158</v>
      </c>
      <c r="AA20" t="s">
        <v>159</v>
      </c>
      <c r="AB20" t="s">
        <v>160</v>
      </c>
      <c r="AC20" t="s">
        <v>161</v>
      </c>
      <c r="AD20" t="s">
        <v>162</v>
      </c>
      <c r="AE20" t="s">
        <v>163</v>
      </c>
      <c r="AF20" t="s">
        <v>164</v>
      </c>
      <c r="AG20" t="s">
        <v>165</v>
      </c>
      <c r="AH20" t="s">
        <v>166</v>
      </c>
      <c r="AI20" t="s">
        <v>167</v>
      </c>
      <c r="AJ20" t="s">
        <v>168</v>
      </c>
      <c r="AK20" t="s">
        <v>169</v>
      </c>
      <c r="AL20" t="s">
        <v>170</v>
      </c>
      <c r="AM20">
        <v>92.95584184644305</v>
      </c>
      <c r="AN20">
        <v>86.546809955126207</v>
      </c>
      <c r="AO20">
        <v>90.89659305140303</v>
      </c>
      <c r="AP20">
        <v>95.227737696324283</v>
      </c>
      <c r="AQ20">
        <v>82.591322836267594</v>
      </c>
      <c r="AR20">
        <v>94.328417105748159</v>
      </c>
      <c r="AS20">
        <v>81.837250939645557</v>
      </c>
      <c r="AT20">
        <v>97.271117618589614</v>
      </c>
      <c r="AU20">
        <v>93.353351934585177</v>
      </c>
      <c r="AV20">
        <v>75.842822686547393</v>
      </c>
      <c r="AW20">
        <v>91.649218881954852</v>
      </c>
      <c r="AX20">
        <v>91.877853064755456</v>
      </c>
      <c r="AY20">
        <v>88.391987977979468</v>
      </c>
      <c r="AZ20">
        <v>93.413509206590163</v>
      </c>
      <c r="BA20">
        <v>94.700892472247872</v>
      </c>
      <c r="BB20">
        <v>91.982097222455863</v>
      </c>
      <c r="BC20">
        <v>4380.616999520561</v>
      </c>
      <c r="BD20">
        <v>3027.2694596301421</v>
      </c>
      <c r="BE20">
        <v>3749.221816681757</v>
      </c>
      <c r="BF20">
        <v>4985.4999651921407</v>
      </c>
      <c r="BG20">
        <v>5260.2695986594281</v>
      </c>
      <c r="BH20">
        <v>2069.4400183445268</v>
      </c>
      <c r="BI20">
        <v>2425.6052955958321</v>
      </c>
      <c r="BJ20">
        <v>3159.264778291003</v>
      </c>
      <c r="BK20">
        <v>3836.877009242769</v>
      </c>
      <c r="BL20">
        <v>4249.1556746904416</v>
      </c>
      <c r="BM20">
        <v>686.72103041121841</v>
      </c>
      <c r="BN20">
        <v>736.1252198471791</v>
      </c>
      <c r="BO20">
        <v>1003.377944742922</v>
      </c>
      <c r="BP20">
        <v>1461.993430698242</v>
      </c>
      <c r="BQ20">
        <v>1774.3174378198939</v>
      </c>
      <c r="BR20">
        <v>1099.098693228156</v>
      </c>
      <c r="BS20">
        <v>1052.408430889212</v>
      </c>
      <c r="BT20">
        <v>1011.767843073418</v>
      </c>
      <c r="BU20">
        <v>866.22795429806104</v>
      </c>
      <c r="BV20">
        <v>1182.9889199470169</v>
      </c>
      <c r="BW20">
        <v>1096.4944347818489</v>
      </c>
      <c r="BX20">
        <v>1361.239325911579</v>
      </c>
      <c r="BY20">
        <v>220.7690880405307</v>
      </c>
      <c r="BZ20">
        <v>4576.1711224280971</v>
      </c>
      <c r="CA20">
        <v>587.57128582802306</v>
      </c>
      <c r="CB20">
        <v>2087.5860958320759</v>
      </c>
      <c r="CC20">
        <v>958.02652315981936</v>
      </c>
      <c r="CD20">
        <v>1181.095587688113</v>
      </c>
      <c r="CE20">
        <v>994.62356446078229</v>
      </c>
      <c r="CF20">
        <v>1890.888135086464</v>
      </c>
      <c r="CG20">
        <v>1235.920835030835</v>
      </c>
    </row>
    <row r="21">
      <c r="A21" t="s">
        <v>352</v>
      </c>
      <c r="B21">
        <v>2019</v>
      </c>
      <c r="C21" t="s">
        <v>355</v>
      </c>
      <c r="D21">
        <v>40</v>
      </c>
      <c r="E21" t="s">
        <v>122</v>
      </c>
      <c r="F21" t="s">
        <v>48</v>
      </c>
      <c r="G21" t="s">
        <v>210</v>
      </c>
      <c r="H21">
        <v>9.6539725273516535</v>
      </c>
      <c r="I21">
        <v>10.724781728260769</v>
      </c>
      <c r="J21">
        <v>12.56551640975596</v>
      </c>
      <c r="K21">
        <v>8.6845131496289856</v>
      </c>
      <c r="L21">
        <v>7.0196873411865282</v>
      </c>
      <c r="M21">
        <v>11.814476621501839</v>
      </c>
      <c r="N21">
        <v>12.801255602079941</v>
      </c>
      <c r="O21">
        <v>10.334541003757881</v>
      </c>
      <c r="P21">
        <v>7.3170267791272128</v>
      </c>
      <c r="Q21">
        <v>7.0811567848105588</v>
      </c>
      <c r="R21">
        <v>10.51648454639643</v>
      </c>
      <c r="S21">
        <v>13.674222516923971</v>
      </c>
      <c r="T21">
        <v>9.7806473635570175</v>
      </c>
      <c r="U21">
        <v>6.7731420070038224</v>
      </c>
      <c r="V21">
        <v>10.373111299533299</v>
      </c>
      <c r="W21" t="s">
        <v>155</v>
      </c>
      <c r="X21" t="s">
        <v>156</v>
      </c>
      <c r="Y21" t="s">
        <v>157</v>
      </c>
      <c r="Z21" t="s">
        <v>158</v>
      </c>
      <c r="AA21" t="s">
        <v>159</v>
      </c>
      <c r="AB21" t="s">
        <v>160</v>
      </c>
      <c r="AC21" t="s">
        <v>161</v>
      </c>
      <c r="AD21" t="s">
        <v>162</v>
      </c>
      <c r="AE21" t="s">
        <v>163</v>
      </c>
      <c r="AF21" t="s">
        <v>164</v>
      </c>
      <c r="AG21" t="s">
        <v>165</v>
      </c>
      <c r="AH21" t="s">
        <v>166</v>
      </c>
      <c r="AI21" t="s">
        <v>167</v>
      </c>
      <c r="AJ21" t="s">
        <v>168</v>
      </c>
      <c r="AK21" t="s">
        <v>169</v>
      </c>
      <c r="AL21" t="s">
        <v>170</v>
      </c>
      <c r="AM21">
        <v>7.0441581535569364</v>
      </c>
      <c r="AN21">
        <v>13.453190044873811</v>
      </c>
      <c r="AO21">
        <v>9.103406948597053</v>
      </c>
      <c r="AP21">
        <v>4.7722623036757099</v>
      </c>
      <c r="AQ21">
        <v>17.40867716373242</v>
      </c>
      <c r="AR21">
        <v>5.6715828942517028</v>
      </c>
      <c r="AS21">
        <v>18.162749060354461</v>
      </c>
      <c r="AT21">
        <v>2.7288823814103829</v>
      </c>
      <c r="AU21">
        <v>6.6466480654147713</v>
      </c>
      <c r="AV21">
        <v>24.157177313452561</v>
      </c>
      <c r="AW21">
        <v>8.3507811180451341</v>
      </c>
      <c r="AX21">
        <v>8.1221469352445741</v>
      </c>
      <c r="AY21">
        <v>11.608012022020491</v>
      </c>
      <c r="AZ21">
        <v>6.586490793409892</v>
      </c>
      <c r="BA21">
        <v>5.2991075277521098</v>
      </c>
      <c r="BB21">
        <v>8.0179027775441902</v>
      </c>
      <c r="BC21">
        <v>468.09314531316039</v>
      </c>
      <c r="BD21">
        <v>363.67095836539488</v>
      </c>
      <c r="BE21">
        <v>538.81382181098957</v>
      </c>
      <c r="BF21">
        <v>474.1434503451926</v>
      </c>
      <c r="BG21">
        <v>397.13189660303681</v>
      </c>
      <c r="BH21">
        <v>277.24902886150011</v>
      </c>
      <c r="BI21">
        <v>356.09220744033507</v>
      </c>
      <c r="BJ21">
        <v>364.12629521413322</v>
      </c>
      <c r="BK21">
        <v>302.90927070220812</v>
      </c>
      <c r="BL21">
        <v>323.81954503962089</v>
      </c>
      <c r="BM21">
        <v>80.706385610760918</v>
      </c>
      <c r="BN21">
        <v>116.6041054015797</v>
      </c>
      <c r="BO21">
        <v>108.7758398073121</v>
      </c>
      <c r="BP21">
        <v>106.2171281174125</v>
      </c>
      <c r="BQ21">
        <v>205.35346624291179</v>
      </c>
      <c r="BR21">
        <v>83.289278733622126</v>
      </c>
      <c r="BS21">
        <v>163.5906699844968</v>
      </c>
      <c r="BT21">
        <v>101.3298090038749</v>
      </c>
      <c r="BU21">
        <v>43.410324687849076</v>
      </c>
      <c r="BV21">
        <v>249.35152372431469</v>
      </c>
      <c r="BW21">
        <v>65.927737057001494</v>
      </c>
      <c r="BX21">
        <v>302.10995608652303</v>
      </c>
      <c r="BY21">
        <v>6.1935432578879537</v>
      </c>
      <c r="BZ21">
        <v>325.817962693048</v>
      </c>
      <c r="CA21">
        <v>187.15104782826779</v>
      </c>
      <c r="CB21">
        <v>190.21410944944239</v>
      </c>
      <c r="CC21">
        <v>84.691053713252685</v>
      </c>
      <c r="CD21">
        <v>155.10649884302291</v>
      </c>
      <c r="CE21">
        <v>70.129888127222884</v>
      </c>
      <c r="CF21">
        <v>105.8070234523946</v>
      </c>
      <c r="CG21">
        <v>107.7328457955537</v>
      </c>
    </row>
    <row r="22">
      <c r="A22" t="s">
        <v>352</v>
      </c>
      <c r="B22">
        <v>2019</v>
      </c>
      <c r="C22" t="s">
        <v>355</v>
      </c>
      <c r="D22">
        <v>41</v>
      </c>
      <c r="E22" t="s">
        <v>56</v>
      </c>
      <c r="F22" t="s">
        <v>49</v>
      </c>
      <c r="G22" t="s">
        <v>210</v>
      </c>
      <c r="H22">
        <v>1.197611146329093</v>
      </c>
      <c r="I22">
        <v>0.78295131160562637</v>
      </c>
      <c r="J22">
        <v>0.863392619269991</v>
      </c>
      <c r="K22">
        <v>0.16301269267163321</v>
      </c>
      <c r="L22">
        <v>0.7528399294806023</v>
      </c>
      <c r="M22">
        <v>0.75667995496249674</v>
      </c>
      <c r="N22">
        <v>0.4704425049905035</v>
      </c>
      <c r="O22">
        <v>0.69599720273064103</v>
      </c>
      <c r="P22">
        <v>0.17101438415691431</v>
      </c>
      <c r="Q22">
        <v>0</v>
      </c>
      <c r="R22">
        <v>2.5614019340905121</v>
      </c>
      <c r="S22">
        <v>1.747704748559443</v>
      </c>
      <c r="T22">
        <v>2.547910359721056</v>
      </c>
      <c r="U22">
        <v>0.51566955187499008</v>
      </c>
      <c r="V22">
        <v>0.1169339119336622</v>
      </c>
      <c r="W22" t="s">
        <v>155</v>
      </c>
      <c r="X22" t="s">
        <v>156</v>
      </c>
      <c r="Y22" t="s">
        <v>157</v>
      </c>
      <c r="Z22" t="s">
        <v>158</v>
      </c>
      <c r="AA22" t="s">
        <v>159</v>
      </c>
      <c r="AB22" t="s">
        <v>160</v>
      </c>
      <c r="AC22" t="s">
        <v>161</v>
      </c>
      <c r="AD22" t="s">
        <v>162</v>
      </c>
      <c r="AE22" t="s">
        <v>163</v>
      </c>
      <c r="AF22" t="s">
        <v>164</v>
      </c>
      <c r="AG22" t="s">
        <v>165</v>
      </c>
      <c r="AH22" t="s">
        <v>166</v>
      </c>
      <c r="AI22" t="s">
        <v>167</v>
      </c>
      <c r="AJ22" t="s">
        <v>168</v>
      </c>
      <c r="AK22" t="s">
        <v>169</v>
      </c>
      <c r="AL22" t="s">
        <v>170</v>
      </c>
      <c r="AM22">
        <v>0.28728710318242728</v>
      </c>
      <c r="AN22">
        <v>0.076610177682667799</v>
      </c>
      <c r="AO22">
        <v>0.80441537382184203</v>
      </c>
      <c r="AP22">
        <v>0.63586476558642058</v>
      </c>
      <c r="AQ22">
        <v>1.501626123515946</v>
      </c>
      <c r="AR22">
        <v>0.61328546012926699</v>
      </c>
      <c r="AS22">
        <v>1.6437442335328001</v>
      </c>
      <c r="AT22">
        <v>0</v>
      </c>
      <c r="AU22">
        <v>0.017644674496211699</v>
      </c>
      <c r="AV22">
        <v>0.89803259141482183</v>
      </c>
      <c r="AW22">
        <v>0</v>
      </c>
      <c r="AX22">
        <v>0.080618166325497898</v>
      </c>
      <c r="AY22">
        <v>0.33672535989055241</v>
      </c>
      <c r="AZ22">
        <v>0.80742731094565778</v>
      </c>
      <c r="BA22">
        <v>2.3140879362328821</v>
      </c>
      <c r="BB22">
        <v>1.4748496111635421</v>
      </c>
      <c r="BC22">
        <v>94.421517849096432</v>
      </c>
      <c r="BD22">
        <v>44.680288631178968</v>
      </c>
      <c r="BE22">
        <v>48.276437709164547</v>
      </c>
      <c r="BF22">
        <v>10.14948717410129</v>
      </c>
      <c r="BG22">
        <v>51.813679235951042</v>
      </c>
      <c r="BH22">
        <v>26.227078873408949</v>
      </c>
      <c r="BI22">
        <v>16.40237421436677</v>
      </c>
      <c r="BJ22">
        <v>27.921903804533091</v>
      </c>
      <c r="BK22">
        <v>7.7920753461401819</v>
      </c>
      <c r="BL22">
        <v>0</v>
      </c>
      <c r="BM22">
        <v>59.096157475552218</v>
      </c>
      <c r="BN22">
        <v>34.611824697535248</v>
      </c>
      <c r="BO22">
        <v>61.117680597971457</v>
      </c>
      <c r="BP22">
        <v>13.01677278530858</v>
      </c>
      <c r="BQ22">
        <v>3.155542804675787</v>
      </c>
      <c r="BR22">
        <v>3.778347305598639</v>
      </c>
      <c r="BS22">
        <v>2.3077470533836468</v>
      </c>
      <c r="BT22">
        <v>11.734835556323899</v>
      </c>
      <c r="BU22">
        <v>7.8093976434033658</v>
      </c>
      <c r="BV22">
        <v>32.233525464350208</v>
      </c>
      <c r="BW22">
        <v>8.315388660893996</v>
      </c>
      <c r="BX22">
        <v>50.484697471673613</v>
      </c>
      <c r="BY22">
        <v>0</v>
      </c>
      <c r="BZ22">
        <v>0.87127818955279668</v>
      </c>
      <c r="CA22">
        <v>12.325829564262261</v>
      </c>
      <c r="CB22">
        <v>0</v>
      </c>
      <c r="CC22">
        <v>0.90871033552682756</v>
      </c>
      <c r="CD22">
        <v>5.3194031343873904</v>
      </c>
      <c r="CE22">
        <v>12.948700642673669</v>
      </c>
      <c r="CF22">
        <v>60.722983622163561</v>
      </c>
      <c r="CG22">
        <v>39.580565955298397</v>
      </c>
    </row>
    <row r="23">
      <c r="A23" t="s">
        <v>352</v>
      </c>
      <c r="B23">
        <v>2019</v>
      </c>
      <c r="C23" t="s">
        <v>355</v>
      </c>
      <c r="D23">
        <v>42</v>
      </c>
      <c r="E23" t="s">
        <v>56</v>
      </c>
      <c r="F23" t="s">
        <v>48</v>
      </c>
      <c r="G23" t="s">
        <v>368</v>
      </c>
      <c r="H23">
        <v>98.802388853670948</v>
      </c>
      <c r="I23">
        <v>99.217048688394371</v>
      </c>
      <c r="J23">
        <v>99.136607380730027</v>
      </c>
      <c r="K23">
        <v>99.836987307328357</v>
      </c>
      <c r="L23">
        <v>99.247160070519399</v>
      </c>
      <c r="M23">
        <v>99.243320045037493</v>
      </c>
      <c r="N23">
        <v>99.529557495009485</v>
      </c>
      <c r="O23">
        <v>99.304002797269348</v>
      </c>
      <c r="P23">
        <v>99.828985615843095</v>
      </c>
      <c r="Q23">
        <v>100</v>
      </c>
      <c r="R23">
        <v>97.438598065909574</v>
      </c>
      <c r="S23">
        <v>98.252295251440529</v>
      </c>
      <c r="T23">
        <v>97.452089640278942</v>
      </c>
      <c r="U23">
        <v>99.484330448125007</v>
      </c>
      <c r="V23">
        <v>99.883066088066329</v>
      </c>
      <c r="W23" t="s">
        <v>155</v>
      </c>
      <c r="X23" t="s">
        <v>156</v>
      </c>
      <c r="Y23" t="s">
        <v>157</v>
      </c>
      <c r="Z23" t="s">
        <v>158</v>
      </c>
      <c r="AA23" t="s">
        <v>159</v>
      </c>
      <c r="AB23" t="s">
        <v>160</v>
      </c>
      <c r="AC23" t="s">
        <v>161</v>
      </c>
      <c r="AD23" t="s">
        <v>162</v>
      </c>
      <c r="AE23" t="s">
        <v>163</v>
      </c>
      <c r="AF23" t="s">
        <v>164</v>
      </c>
      <c r="AG23" t="s">
        <v>165</v>
      </c>
      <c r="AH23" t="s">
        <v>166</v>
      </c>
      <c r="AI23" t="s">
        <v>167</v>
      </c>
      <c r="AJ23" t="s">
        <v>168</v>
      </c>
      <c r="AK23" t="s">
        <v>169</v>
      </c>
      <c r="AL23" t="s">
        <v>170</v>
      </c>
      <c r="AM23">
        <v>99.71271289681755</v>
      </c>
      <c r="AN23">
        <v>99.923389822317333</v>
      </c>
      <c r="AO23">
        <v>99.195584626178174</v>
      </c>
      <c r="AP23">
        <v>99.364135234413581</v>
      </c>
      <c r="AQ23">
        <v>98.498373876484152</v>
      </c>
      <c r="AR23">
        <v>99.386714539870724</v>
      </c>
      <c r="AS23">
        <v>98.356255766467243</v>
      </c>
      <c r="AT23">
        <v>100</v>
      </c>
      <c r="AU23">
        <v>99.982355325503789</v>
      </c>
      <c r="AV23">
        <v>99.101967408585182</v>
      </c>
      <c r="AW23">
        <v>100</v>
      </c>
      <c r="AX23">
        <v>99.919381833674507</v>
      </c>
      <c r="AY23">
        <v>99.663274640109435</v>
      </c>
      <c r="AZ23">
        <v>99.192572689054344</v>
      </c>
      <c r="BA23">
        <v>97.685912063767134</v>
      </c>
      <c r="BB23">
        <v>98.525150388836451</v>
      </c>
      <c r="BC23">
        <v>7789.7333798834816</v>
      </c>
      <c r="BD23">
        <v>5661.9694057861534</v>
      </c>
      <c r="BE23">
        <v>5543.2049615623364</v>
      </c>
      <c r="BF23">
        <v>6216.0449322666273</v>
      </c>
      <c r="BG23">
        <v>6830.6160653842926</v>
      </c>
      <c r="BH23">
        <v>3439.8458230721481</v>
      </c>
      <c r="BI23">
        <v>3470.181860919291</v>
      </c>
      <c r="BJ23">
        <v>3983.862007824087</v>
      </c>
      <c r="BK23">
        <v>4548.593859412752</v>
      </c>
      <c r="BL23">
        <v>4860.9331619336344</v>
      </c>
      <c r="BM23">
        <v>2248.0840116741128</v>
      </c>
      <c r="BN23">
        <v>1945.8041881366839</v>
      </c>
      <c r="BO23">
        <v>2337.6197932220489</v>
      </c>
      <c r="BP23">
        <v>2511.2301481312361</v>
      </c>
      <c r="BQ23">
        <v>2695.413890556928</v>
      </c>
      <c r="BR23">
        <v>1311.4033172188219</v>
      </c>
      <c r="BS23">
        <v>3010.016624445559</v>
      </c>
      <c r="BT23">
        <v>1447.068158296312</v>
      </c>
      <c r="BU23">
        <v>1220.344459285785</v>
      </c>
      <c r="BV23">
        <v>2114.34110849832</v>
      </c>
      <c r="BW23">
        <v>1347.5603334117111</v>
      </c>
      <c r="BX23">
        <v>3020.838470803109</v>
      </c>
      <c r="BY23">
        <v>236.14116952329081</v>
      </c>
      <c r="BZ23">
        <v>4937.0389662859752</v>
      </c>
      <c r="CA23">
        <v>1360.211167655772</v>
      </c>
      <c r="CB23">
        <v>2537.7045589766481</v>
      </c>
      <c r="CC23">
        <v>1126.2694145772709</v>
      </c>
      <c r="CD23">
        <v>1574.425922883345</v>
      </c>
      <c r="CE23">
        <v>1590.749919299742</v>
      </c>
      <c r="CF23">
        <v>2563.3338930155878</v>
      </c>
      <c r="CG23">
        <v>2644.1212607056859</v>
      </c>
    </row>
    <row r="24">
      <c r="A24" t="s">
        <v>352</v>
      </c>
      <c r="B24">
        <v>2019</v>
      </c>
      <c r="C24" t="s">
        <v>355</v>
      </c>
      <c r="D24">
        <v>43</v>
      </c>
      <c r="E24" t="s">
        <v>53</v>
      </c>
      <c r="F24" t="s">
        <v>49</v>
      </c>
      <c r="G24" t="s">
        <v>369</v>
      </c>
      <c r="H24">
        <v>92.012173606476765</v>
      </c>
      <c r="I24">
        <v>90.061137102208875</v>
      </c>
      <c r="J24">
        <v>88.631404895929904</v>
      </c>
      <c r="K24">
        <v>91.817619182986832</v>
      </c>
      <c r="L24">
        <v>93.637283409381325</v>
      </c>
      <c r="M24">
        <v>89.444218116779624</v>
      </c>
      <c r="N24">
        <v>87.846795445460913</v>
      </c>
      <c r="O24">
        <v>90.285236531515849</v>
      </c>
      <c r="P24">
        <v>92.984821737699946</v>
      </c>
      <c r="Q24">
        <v>93.312410389091056</v>
      </c>
      <c r="R24">
        <v>93.027443842956785</v>
      </c>
      <c r="S24">
        <v>90.270309953192182</v>
      </c>
      <c r="T24">
        <v>91.687463630231562</v>
      </c>
      <c r="U24">
        <v>92.752511407337735</v>
      </c>
      <c r="V24">
        <v>91.859604761385725</v>
      </c>
      <c r="W24" t="s">
        <v>155</v>
      </c>
      <c r="X24" t="s">
        <v>156</v>
      </c>
      <c r="Y24" t="s">
        <v>157</v>
      </c>
      <c r="Z24" t="s">
        <v>158</v>
      </c>
      <c r="AA24" t="s">
        <v>159</v>
      </c>
      <c r="AB24" t="s">
        <v>160</v>
      </c>
      <c r="AC24" t="s">
        <v>161</v>
      </c>
      <c r="AD24" t="s">
        <v>162</v>
      </c>
      <c r="AE24" t="s">
        <v>163</v>
      </c>
      <c r="AF24" t="s">
        <v>164</v>
      </c>
      <c r="AG24" t="s">
        <v>165</v>
      </c>
      <c r="AH24" t="s">
        <v>166</v>
      </c>
      <c r="AI24" t="s">
        <v>167</v>
      </c>
      <c r="AJ24" t="s">
        <v>168</v>
      </c>
      <c r="AK24" t="s">
        <v>169</v>
      </c>
      <c r="AL24" t="s">
        <v>170</v>
      </c>
      <c r="AM24">
        <v>93.691173755292169</v>
      </c>
      <c r="AN24">
        <v>93.723594218565935</v>
      </c>
      <c r="AO24">
        <v>91.403976442186604</v>
      </c>
      <c r="AP24">
        <v>95.821320797617787</v>
      </c>
      <c r="AQ24">
        <v>85.841335779892574</v>
      </c>
      <c r="AR24">
        <v>94.013270517600333</v>
      </c>
      <c r="AS24">
        <v>86.295600490380934</v>
      </c>
      <c r="AT24">
        <v>97.37718616775247</v>
      </c>
      <c r="AU24">
        <v>93.154495638422574</v>
      </c>
      <c r="AV24">
        <v>81.215854207688963</v>
      </c>
      <c r="AW24">
        <v>92.230381556448123</v>
      </c>
      <c r="AX24">
        <v>92.11281506238268</v>
      </c>
      <c r="AY24">
        <v>89.20430958372981</v>
      </c>
      <c r="AZ24">
        <v>92.605444936121955</v>
      </c>
      <c r="BA24">
        <v>92.889537997271674</v>
      </c>
      <c r="BB24">
        <v>94.086068184759114</v>
      </c>
      <c r="BC24">
        <v>7251.4265036346724</v>
      </c>
      <c r="BD24">
        <v>5185.9465849149874</v>
      </c>
      <c r="BE24">
        <v>4967.9809456855628</v>
      </c>
      <c r="BF24">
        <v>5719.1352647096382</v>
      </c>
      <c r="BG24">
        <v>6461.8518413979345</v>
      </c>
      <c r="BH24">
        <v>3130.7432228800549</v>
      </c>
      <c r="BI24">
        <v>3072.6240379186502</v>
      </c>
      <c r="BJ24">
        <v>3621.4249312316629</v>
      </c>
      <c r="BK24">
        <v>4240.5821008758421</v>
      </c>
      <c r="BL24">
        <v>4547.2016428161514</v>
      </c>
      <c r="BM24">
        <v>2160.0848580273291</v>
      </c>
      <c r="BN24">
        <v>1813.322271753977</v>
      </c>
      <c r="BO24">
        <v>2214.063113330737</v>
      </c>
      <c r="BP24">
        <v>2335.1258952773992</v>
      </c>
      <c r="BQ24">
        <v>2451.169066231022</v>
      </c>
      <c r="BR24">
        <v>1236.913172609688</v>
      </c>
      <c r="BS24">
        <v>2804.0336774453731</v>
      </c>
      <c r="BT24">
        <v>1338.2491312090881</v>
      </c>
      <c r="BU24">
        <v>1176.8332471364331</v>
      </c>
      <c r="BV24">
        <v>1892.7303615163021</v>
      </c>
      <c r="BW24">
        <v>1267.055375879339</v>
      </c>
      <c r="BX24">
        <v>2647.6872713935209</v>
      </c>
      <c r="BY24">
        <v>229.9476262654029</v>
      </c>
      <c r="BZ24">
        <v>4599.4918076631393</v>
      </c>
      <c r="CA24">
        <v>1116.9161863385179</v>
      </c>
      <c r="CB24">
        <v>2341.544088326481</v>
      </c>
      <c r="CC24">
        <v>1040.786617637008</v>
      </c>
      <c r="CD24">
        <v>1409.2009112553601</v>
      </c>
      <c r="CE24">
        <v>1484.9137962467171</v>
      </c>
      <c r="CF24">
        <v>2478.116716839339</v>
      </c>
      <c r="CG24">
        <v>2521.9211525811188</v>
      </c>
    </row>
    <row r="25">
      <c r="A25" t="s">
        <v>352</v>
      </c>
      <c r="B25">
        <v>2019</v>
      </c>
      <c r="C25" t="s">
        <v>355</v>
      </c>
      <c r="D25">
        <v>44</v>
      </c>
      <c r="E25" t="s">
        <v>53</v>
      </c>
      <c r="F25" t="s">
        <v>48</v>
      </c>
      <c r="G25" t="s">
        <v>210</v>
      </c>
      <c r="H25">
        <v>7.9878263935231946</v>
      </c>
      <c r="I25">
        <v>9.9388628977911253</v>
      </c>
      <c r="J25">
        <v>11.368595104070179</v>
      </c>
      <c r="K25">
        <v>8.182380817013323</v>
      </c>
      <c r="L25">
        <v>6.3627165906186791</v>
      </c>
      <c r="M25">
        <v>10.555781883220551</v>
      </c>
      <c r="N25">
        <v>12.153204554539061</v>
      </c>
      <c r="O25">
        <v>9.7147634684841044</v>
      </c>
      <c r="P25">
        <v>7.0151782623001049</v>
      </c>
      <c r="Q25">
        <v>6.6875896109089918</v>
      </c>
      <c r="R25">
        <v>6.972556157043293</v>
      </c>
      <c r="S25">
        <v>9.7296900468078213</v>
      </c>
      <c r="T25">
        <v>8.3125363697683703</v>
      </c>
      <c r="U25">
        <v>7.2474885926622994</v>
      </c>
      <c r="V25">
        <v>8.1403952386141274</v>
      </c>
      <c r="W25" t="s">
        <v>155</v>
      </c>
      <c r="X25" t="s">
        <v>156</v>
      </c>
      <c r="Y25" t="s">
        <v>157</v>
      </c>
      <c r="Z25" t="s">
        <v>158</v>
      </c>
      <c r="AA25" t="s">
        <v>159</v>
      </c>
      <c r="AB25" t="s">
        <v>160</v>
      </c>
      <c r="AC25" t="s">
        <v>161</v>
      </c>
      <c r="AD25" t="s">
        <v>162</v>
      </c>
      <c r="AE25" t="s">
        <v>163</v>
      </c>
      <c r="AF25" t="s">
        <v>164</v>
      </c>
      <c r="AG25" t="s">
        <v>165</v>
      </c>
      <c r="AH25" t="s">
        <v>166</v>
      </c>
      <c r="AI25" t="s">
        <v>167</v>
      </c>
      <c r="AJ25" t="s">
        <v>168</v>
      </c>
      <c r="AK25" t="s">
        <v>169</v>
      </c>
      <c r="AL25" t="s">
        <v>170</v>
      </c>
      <c r="AM25">
        <v>6.3088262447077694</v>
      </c>
      <c r="AN25">
        <v>6.2764057814340193</v>
      </c>
      <c r="AO25">
        <v>8.5960235578134991</v>
      </c>
      <c r="AP25">
        <v>4.1786792023821961</v>
      </c>
      <c r="AQ25">
        <v>14.158664220107459</v>
      </c>
      <c r="AR25">
        <v>5.9867294823996238</v>
      </c>
      <c r="AS25">
        <v>13.704399509619069</v>
      </c>
      <c r="AT25">
        <v>2.6228138322475272</v>
      </c>
      <c r="AU25">
        <v>6.8455043615773636</v>
      </c>
      <c r="AV25">
        <v>18.784145792311019</v>
      </c>
      <c r="AW25">
        <v>7.7696184435518623</v>
      </c>
      <c r="AX25">
        <v>7.8871849376172563</v>
      </c>
      <c r="AY25">
        <v>10.795690416270171</v>
      </c>
      <c r="AZ25">
        <v>7.3945550638780926</v>
      </c>
      <c r="BA25">
        <v>7.1104620027284291</v>
      </c>
      <c r="BB25">
        <v>5.9139318152408586</v>
      </c>
      <c r="BC25">
        <v>629.51600582935725</v>
      </c>
      <c r="BD25">
        <v>572.30470057516084</v>
      </c>
      <c r="BE25">
        <v>637.23421650093314</v>
      </c>
      <c r="BF25">
        <v>509.66408295343331</v>
      </c>
      <c r="BG25">
        <v>439.08719283993332</v>
      </c>
      <c r="BH25">
        <v>369.47544837325978</v>
      </c>
      <c r="BI25">
        <v>425.08355896946517</v>
      </c>
      <c r="BJ25">
        <v>389.66821129727231</v>
      </c>
      <c r="BK25">
        <v>319.92790670159292</v>
      </c>
      <c r="BL25">
        <v>325.89254032131117</v>
      </c>
      <c r="BM25">
        <v>161.90182546561229</v>
      </c>
      <c r="BN25">
        <v>195.447026472913</v>
      </c>
      <c r="BO25">
        <v>200.73060619004781</v>
      </c>
      <c r="BP25">
        <v>182.46188735666331</v>
      </c>
      <c r="BQ25">
        <v>217.21718755067991</v>
      </c>
      <c r="BR25">
        <v>83.289278733622126</v>
      </c>
      <c r="BS25">
        <v>187.77825723810699</v>
      </c>
      <c r="BT25">
        <v>125.8547112047456</v>
      </c>
      <c r="BU25">
        <v>51.320609792754773</v>
      </c>
      <c r="BV25">
        <v>312.18682007263448</v>
      </c>
      <c r="BW25">
        <v>80.685606753672928</v>
      </c>
      <c r="BX25">
        <v>420.47293184725652</v>
      </c>
      <c r="BY25">
        <v>6.1935432578879537</v>
      </c>
      <c r="BZ25">
        <v>337.9959390538603</v>
      </c>
      <c r="CA25">
        <v>258.32784357993569</v>
      </c>
      <c r="CB25">
        <v>197.25500239762729</v>
      </c>
      <c r="CC25">
        <v>89.117638282369555</v>
      </c>
      <c r="CD25">
        <v>170.54441476237221</v>
      </c>
      <c r="CE25">
        <v>118.570531560349</v>
      </c>
      <c r="CF25">
        <v>189.6936418601822</v>
      </c>
      <c r="CG25">
        <v>158.5194283014406</v>
      </c>
    </row>
    <row r="26">
      <c r="A26" t="s">
        <v>352</v>
      </c>
      <c r="B26">
        <v>2019</v>
      </c>
      <c r="C26" t="s">
        <v>355</v>
      </c>
      <c r="D26">
        <v>45</v>
      </c>
      <c r="E26" t="s">
        <v>52</v>
      </c>
      <c r="F26" t="s">
        <v>49</v>
      </c>
      <c r="G26" t="s">
        <v>210</v>
      </c>
      <c r="H26">
        <v>92.164483817208946</v>
      </c>
      <c r="I26">
        <v>90.136809643595257</v>
      </c>
      <c r="J26">
        <v>88.614562489713009</v>
      </c>
      <c r="K26">
        <v>91.998968458845823</v>
      </c>
      <c r="L26">
        <v>93.521770258478114</v>
      </c>
      <c r="M26">
        <v>89.551126348191417</v>
      </c>
      <c r="N26">
        <v>87.973279226430265</v>
      </c>
      <c r="O26">
        <v>90.250287225765803</v>
      </c>
      <c r="P26">
        <v>93.028439004612522</v>
      </c>
      <c r="Q26">
        <v>93.252542115080658</v>
      </c>
      <c r="R26">
        <v>93.112095501139066</v>
      </c>
      <c r="S26">
        <v>89.805951108634304</v>
      </c>
      <c r="T26">
        <v>92.111598755865657</v>
      </c>
      <c r="U26">
        <v>93.286296835362876</v>
      </c>
      <c r="V26">
        <v>91.761981873642512</v>
      </c>
      <c r="W26" t="s">
        <v>155</v>
      </c>
      <c r="X26" t="s">
        <v>156</v>
      </c>
      <c r="Y26" t="s">
        <v>157</v>
      </c>
      <c r="Z26" t="s">
        <v>158</v>
      </c>
      <c r="AA26" t="s">
        <v>159</v>
      </c>
      <c r="AB26" t="s">
        <v>160</v>
      </c>
      <c r="AC26" t="s">
        <v>161</v>
      </c>
      <c r="AD26" t="s">
        <v>162</v>
      </c>
      <c r="AE26" t="s">
        <v>163</v>
      </c>
      <c r="AF26" t="s">
        <v>164</v>
      </c>
      <c r="AG26" t="s">
        <v>165</v>
      </c>
      <c r="AH26" t="s">
        <v>166</v>
      </c>
      <c r="AI26" t="s">
        <v>167</v>
      </c>
      <c r="AJ26" t="s">
        <v>168</v>
      </c>
      <c r="AK26" t="s">
        <v>169</v>
      </c>
      <c r="AL26" t="s">
        <v>170</v>
      </c>
      <c r="AM26">
        <v>93.471224954458279</v>
      </c>
      <c r="AN26">
        <v>93.850154929402237</v>
      </c>
      <c r="AO26">
        <v>91.519648373116794</v>
      </c>
      <c r="AP26">
        <v>95.743068632719712</v>
      </c>
      <c r="AQ26">
        <v>85.204314415293851</v>
      </c>
      <c r="AR26">
        <v>93.925371735612401</v>
      </c>
      <c r="AS26">
        <v>86.387250646408688</v>
      </c>
      <c r="AT26">
        <v>97.37718616775247</v>
      </c>
      <c r="AU26">
        <v>93.136757110883153</v>
      </c>
      <c r="AV26">
        <v>81.159917217498915</v>
      </c>
      <c r="AW26">
        <v>92.305235577136003</v>
      </c>
      <c r="AX26">
        <v>92.108440854848965</v>
      </c>
      <c r="AY26">
        <v>89.066810560343228</v>
      </c>
      <c r="AZ26">
        <v>92.962023423261911</v>
      </c>
      <c r="BA26">
        <v>93.230190164715893</v>
      </c>
      <c r="BB26">
        <v>93.988496753540304</v>
      </c>
      <c r="BC26">
        <v>7017.6336551652448</v>
      </c>
      <c r="BD26">
        <v>5004.1557289159946</v>
      </c>
      <c r="BE26">
        <v>4910.9910662010088</v>
      </c>
      <c r="BF26">
        <v>5675.2879440739507</v>
      </c>
      <c r="BG26">
        <v>6338.8013717725071</v>
      </c>
      <c r="BH26">
        <v>3038.5278299135039</v>
      </c>
      <c r="BI26">
        <v>3052.1668974289219</v>
      </c>
      <c r="BJ26">
        <v>3607.0465670812268</v>
      </c>
      <c r="BK26">
        <v>4236.5284271412338</v>
      </c>
      <c r="BL26">
        <v>4503.9640646333464</v>
      </c>
      <c r="BM26">
        <v>2004.1038438550929</v>
      </c>
      <c r="BN26">
        <v>1703.4583143500299</v>
      </c>
      <c r="BO26">
        <v>2108.4055669767158</v>
      </c>
      <c r="BP26">
        <v>2273.1203342486851</v>
      </c>
      <c r="BQ26">
        <v>2419.547920499972</v>
      </c>
      <c r="BR26">
        <v>1192.436690573554</v>
      </c>
      <c r="BS26">
        <v>2798.046275391464</v>
      </c>
      <c r="BT26">
        <v>1331.207404247627</v>
      </c>
      <c r="BU26">
        <v>1154.256961582171</v>
      </c>
      <c r="BV26">
        <v>1766.71786736739</v>
      </c>
      <c r="BW26">
        <v>1234.815574130165</v>
      </c>
      <c r="BX26">
        <v>2504.802477433097</v>
      </c>
      <c r="BY26">
        <v>229.9476262654029</v>
      </c>
      <c r="BZ26">
        <v>4586.730527931998</v>
      </c>
      <c r="CA26">
        <v>1053.793437847421</v>
      </c>
      <c r="CB26">
        <v>2336.4026114418139</v>
      </c>
      <c r="CC26">
        <v>1040.160323692083</v>
      </c>
      <c r="CD26">
        <v>1375.519733862272</v>
      </c>
      <c r="CE26">
        <v>1469.296963542108</v>
      </c>
      <c r="CF26">
        <v>2394.31979947739</v>
      </c>
      <c r="CG26">
        <v>2478.4154913427742</v>
      </c>
    </row>
    <row r="27">
      <c r="A27" t="s">
        <v>352</v>
      </c>
      <c r="B27">
        <v>2019</v>
      </c>
      <c r="C27" t="s">
        <v>355</v>
      </c>
      <c r="D27">
        <v>46</v>
      </c>
      <c r="E27" t="s">
        <v>52</v>
      </c>
      <c r="F27" t="s">
        <v>48</v>
      </c>
      <c r="G27" t="s">
        <v>210</v>
      </c>
      <c r="H27">
        <v>7.8355161827910749</v>
      </c>
      <c r="I27">
        <v>9.8631903564047452</v>
      </c>
      <c r="J27">
        <v>11.38543751028708</v>
      </c>
      <c r="K27">
        <v>8.0010315411543207</v>
      </c>
      <c r="L27">
        <v>6.4782297415218739</v>
      </c>
      <c r="M27">
        <v>10.44887365180873</v>
      </c>
      <c r="N27">
        <v>12.0267207735697</v>
      </c>
      <c r="O27">
        <v>9.7497127742341334</v>
      </c>
      <c r="P27">
        <v>6.971560995387585</v>
      </c>
      <c r="Q27">
        <v>6.7474578849193527</v>
      </c>
      <c r="R27">
        <v>6.887904498860947</v>
      </c>
      <c r="S27">
        <v>10.194048891365711</v>
      </c>
      <c r="T27">
        <v>7.8884012441343394</v>
      </c>
      <c r="U27">
        <v>6.7137031646370957</v>
      </c>
      <c r="V27">
        <v>8.2380181263573871</v>
      </c>
      <c r="W27" t="s">
        <v>155</v>
      </c>
      <c r="X27" t="s">
        <v>156</v>
      </c>
      <c r="Y27" t="s">
        <v>157</v>
      </c>
      <c r="Z27" t="s">
        <v>158</v>
      </c>
      <c r="AA27" t="s">
        <v>159</v>
      </c>
      <c r="AB27" t="s">
        <v>160</v>
      </c>
      <c r="AC27" t="s">
        <v>161</v>
      </c>
      <c r="AD27" t="s">
        <v>162</v>
      </c>
      <c r="AE27" t="s">
        <v>163</v>
      </c>
      <c r="AF27" t="s">
        <v>164</v>
      </c>
      <c r="AG27" t="s">
        <v>165</v>
      </c>
      <c r="AH27" t="s">
        <v>166</v>
      </c>
      <c r="AI27" t="s">
        <v>167</v>
      </c>
      <c r="AJ27" t="s">
        <v>168</v>
      </c>
      <c r="AK27" t="s">
        <v>169</v>
      </c>
      <c r="AL27" t="s">
        <v>170</v>
      </c>
      <c r="AM27">
        <v>6.5287750455417166</v>
      </c>
      <c r="AN27">
        <v>6.1498450705977286</v>
      </c>
      <c r="AO27">
        <v>8.4803516268833317</v>
      </c>
      <c r="AP27">
        <v>4.2569313672802576</v>
      </c>
      <c r="AQ27">
        <v>14.79568558470616</v>
      </c>
      <c r="AR27">
        <v>6.07462826438754</v>
      </c>
      <c r="AS27">
        <v>13.612749353591299</v>
      </c>
      <c r="AT27">
        <v>2.6228138322475272</v>
      </c>
      <c r="AU27">
        <v>6.8632428891168038</v>
      </c>
      <c r="AV27">
        <v>18.840082782501081</v>
      </c>
      <c r="AW27">
        <v>7.6947644228640071</v>
      </c>
      <c r="AX27">
        <v>7.8915591451509783</v>
      </c>
      <c r="AY27">
        <v>10.933189439656751</v>
      </c>
      <c r="AZ27">
        <v>7.037976576738143</v>
      </c>
      <c r="BA27">
        <v>6.7698098352841738</v>
      </c>
      <c r="BB27">
        <v>6.0115032464596672</v>
      </c>
      <c r="BC27">
        <v>596.61574385858421</v>
      </c>
      <c r="BD27">
        <v>547.57807295988425</v>
      </c>
      <c r="BE27">
        <v>630.97735097773068</v>
      </c>
      <c r="BF27">
        <v>493.57246723892467</v>
      </c>
      <c r="BG27">
        <v>439.08719283993332</v>
      </c>
      <c r="BH27">
        <v>354.53706365260012</v>
      </c>
      <c r="BI27">
        <v>417.25805099557971</v>
      </c>
      <c r="BJ27">
        <v>389.66821129727231</v>
      </c>
      <c r="BK27">
        <v>317.4858855477961</v>
      </c>
      <c r="BL27">
        <v>325.89254032131117</v>
      </c>
      <c r="BM27">
        <v>148.25223090490039</v>
      </c>
      <c r="BN27">
        <v>193.36287992631779</v>
      </c>
      <c r="BO27">
        <v>180.56302704896621</v>
      </c>
      <c r="BP27">
        <v>163.5937506296336</v>
      </c>
      <c r="BQ27">
        <v>217.21718755067991</v>
      </c>
      <c r="BR27">
        <v>83.289278733622126</v>
      </c>
      <c r="BS27">
        <v>183.35133391058039</v>
      </c>
      <c r="BT27">
        <v>123.3517291314965</v>
      </c>
      <c r="BU27">
        <v>51.320609792754773</v>
      </c>
      <c r="BV27">
        <v>306.78965333894541</v>
      </c>
      <c r="BW27">
        <v>79.861760984364125</v>
      </c>
      <c r="BX27">
        <v>394.70232065973022</v>
      </c>
      <c r="BY27">
        <v>6.1935432578879537</v>
      </c>
      <c r="BZ27">
        <v>337.9959390538603</v>
      </c>
      <c r="CA27">
        <v>244.62266948223521</v>
      </c>
      <c r="CB27">
        <v>194.76758365440099</v>
      </c>
      <c r="CC27">
        <v>89.117638282369555</v>
      </c>
      <c r="CD27">
        <v>168.8487297758752</v>
      </c>
      <c r="CE27">
        <v>111.2376563341266</v>
      </c>
      <c r="CF27">
        <v>173.86095318136759</v>
      </c>
      <c r="CG27">
        <v>158.5194283014406</v>
      </c>
    </row>
    <row r="28">
      <c r="A28" t="s">
        <v>352</v>
      </c>
      <c r="B28">
        <v>2019</v>
      </c>
      <c r="C28" t="s">
        <v>355</v>
      </c>
      <c r="D28">
        <v>58</v>
      </c>
      <c r="E28" t="s">
        <v>171</v>
      </c>
      <c r="F28" t="s">
        <v>172</v>
      </c>
      <c r="G28" t="s">
        <v>210</v>
      </c>
      <c r="H28">
        <v>49.053630461120981</v>
      </c>
      <c r="I28">
        <v>39.704306773364443</v>
      </c>
      <c r="J28">
        <v>67.069150295046981</v>
      </c>
      <c r="K28">
        <v>83.231526720651999</v>
      </c>
      <c r="L28">
        <v>78.808368939704792</v>
      </c>
      <c r="M28">
        <v>46.621645985089899</v>
      </c>
      <c r="N28">
        <v>69.347590924964223</v>
      </c>
      <c r="O28">
        <v>81.701110411516197</v>
      </c>
      <c r="P28">
        <v>87.873812014028857</v>
      </c>
      <c r="Q28">
        <v>91.785615827662369</v>
      </c>
      <c r="R28">
        <v>22.029284355870701</v>
      </c>
      <c r="S28">
        <v>26.910970686605431</v>
      </c>
      <c r="T28">
        <v>27.880937758365249</v>
      </c>
      <c r="U28">
        <v>46.67551045395529</v>
      </c>
      <c r="V28">
        <v>67.908401058161331</v>
      </c>
      <c r="W28" t="s">
        <v>155</v>
      </c>
      <c r="X28" t="s">
        <v>156</v>
      </c>
      <c r="Y28" t="s">
        <v>157</v>
      </c>
      <c r="Z28" t="s">
        <v>158</v>
      </c>
      <c r="AA28" t="s">
        <v>159</v>
      </c>
      <c r="AB28" t="s">
        <v>160</v>
      </c>
      <c r="AC28" t="s">
        <v>161</v>
      </c>
      <c r="AD28" t="s">
        <v>162</v>
      </c>
      <c r="AE28" t="s">
        <v>163</v>
      </c>
      <c r="AF28" t="s">
        <v>164</v>
      </c>
      <c r="AG28" t="s">
        <v>165</v>
      </c>
      <c r="AH28" t="s">
        <v>166</v>
      </c>
      <c r="AI28" t="s">
        <v>167</v>
      </c>
      <c r="AJ28" t="s">
        <v>168</v>
      </c>
      <c r="AK28" t="s">
        <v>169</v>
      </c>
      <c r="AL28" t="s">
        <v>170</v>
      </c>
      <c r="AM28">
        <v>73.787740865749356</v>
      </c>
      <c r="AN28">
        <v>36.983162113223322</v>
      </c>
      <c r="AO28">
        <v>70.611588442578793</v>
      </c>
      <c r="AP28">
        <v>60.809894253383852</v>
      </c>
      <c r="AQ28">
        <v>39.450747270460859</v>
      </c>
      <c r="AR28">
        <v>74.031449528837328</v>
      </c>
      <c r="AS28">
        <v>43.196124440348463</v>
      </c>
      <c r="AT28">
        <v>72.991746141898687</v>
      </c>
      <c r="AU28">
        <v>99.215667201467085</v>
      </c>
      <c r="AV28">
        <v>39.665046929318308</v>
      </c>
      <c r="AW28">
        <v>86.680916050232014</v>
      </c>
      <c r="AX28">
        <v>81.458689593440752</v>
      </c>
      <c r="AY28">
        <v>76.487476533103106</v>
      </c>
      <c r="AZ28">
        <v>47.97152936023604</v>
      </c>
      <c r="BA28">
        <v>56.22002856427212</v>
      </c>
      <c r="BB28">
        <v>47.423607624152787</v>
      </c>
      <c r="BC28">
        <v>3886.9374061886028</v>
      </c>
      <c r="BD28">
        <v>2289.260848914198</v>
      </c>
      <c r="BE28">
        <v>3767.3790719344379</v>
      </c>
      <c r="BF28">
        <v>5189.9961981229299</v>
      </c>
      <c r="BG28">
        <v>5438.5174944062801</v>
      </c>
      <c r="BH28">
        <v>1633.3667800529929</v>
      </c>
      <c r="BI28">
        <v>2428.139383549847</v>
      </c>
      <c r="BJ28">
        <v>3289.119822548259</v>
      </c>
      <c r="BK28">
        <v>4007.8652558256572</v>
      </c>
      <c r="BL28">
        <v>4472.7995058547103</v>
      </c>
      <c r="BM28">
        <v>511.51704921211109</v>
      </c>
      <c r="BN28">
        <v>541.71607283385902</v>
      </c>
      <c r="BO28">
        <v>673.26713393250384</v>
      </c>
      <c r="BP28">
        <v>1179.4824307337831</v>
      </c>
      <c r="BQ28">
        <v>1834.817585022719</v>
      </c>
      <c r="BR28">
        <v>974.14756370047314</v>
      </c>
      <c r="BS28">
        <v>1121.068042447738</v>
      </c>
      <c r="BT28">
        <v>1033.8269795772369</v>
      </c>
      <c r="BU28">
        <v>746.83906166749443</v>
      </c>
      <c r="BV28">
        <v>869.85630483161935</v>
      </c>
      <c r="BW28">
        <v>1003.774450859939</v>
      </c>
      <c r="BX28">
        <v>1326.6925777332269</v>
      </c>
      <c r="BY28">
        <v>172.36356299495111</v>
      </c>
      <c r="BZ28">
        <v>4899.1805948659894</v>
      </c>
      <c r="CA28">
        <v>545.49118985980294</v>
      </c>
      <c r="CB28">
        <v>2200.6543085146182</v>
      </c>
      <c r="CC28">
        <v>920.4052005324429</v>
      </c>
      <c r="CD28">
        <v>1208.3073355206061</v>
      </c>
      <c r="CE28">
        <v>769.31875431537628</v>
      </c>
      <c r="CF28">
        <v>1504.5162401422319</v>
      </c>
      <c r="CG28">
        <v>1275.648852002704</v>
      </c>
    </row>
    <row r="29">
      <c r="A29" t="s">
        <v>352</v>
      </c>
      <c r="B29">
        <v>2019</v>
      </c>
      <c r="C29" t="s">
        <v>355</v>
      </c>
      <c r="D29">
        <v>59</v>
      </c>
      <c r="E29" t="s">
        <v>171</v>
      </c>
      <c r="F29" t="s">
        <v>173</v>
      </c>
      <c r="G29" t="s">
        <v>210</v>
      </c>
      <c r="H29">
        <v>12.39948223815168</v>
      </c>
      <c r="I29">
        <v>18.80547583914543</v>
      </c>
      <c r="J29">
        <v>9.0582180130945087</v>
      </c>
      <c r="K29">
        <v>4.3302003853363464</v>
      </c>
      <c r="L29">
        <v>3.0694635639764378</v>
      </c>
      <c r="M29">
        <v>20.047390793990211</v>
      </c>
      <c r="N29">
        <v>9.758951249433748</v>
      </c>
      <c r="O29">
        <v>5.9496101389446343</v>
      </c>
      <c r="P29">
        <v>2.7603313092954731</v>
      </c>
      <c r="Q29">
        <v>1.910767958672505</v>
      </c>
      <c r="R29">
        <v>11.021181500701161</v>
      </c>
      <c r="S29">
        <v>15.084738134892611</v>
      </c>
      <c r="T29">
        <v>18.071852505992691</v>
      </c>
      <c r="U29">
        <v>15.17879359922035</v>
      </c>
      <c r="V29">
        <v>6.4894876440060232</v>
      </c>
      <c r="W29" t="s">
        <v>155</v>
      </c>
      <c r="X29" t="s">
        <v>156</v>
      </c>
      <c r="Y29" t="s">
        <v>157</v>
      </c>
      <c r="Z29" t="s">
        <v>158</v>
      </c>
      <c r="AA29" t="s">
        <v>159</v>
      </c>
      <c r="AB29" t="s">
        <v>160</v>
      </c>
      <c r="AC29" t="s">
        <v>161</v>
      </c>
      <c r="AD29" t="s">
        <v>162</v>
      </c>
      <c r="AE29" t="s">
        <v>163</v>
      </c>
      <c r="AF29" t="s">
        <v>164</v>
      </c>
      <c r="AG29" t="s">
        <v>165</v>
      </c>
      <c r="AH29" t="s">
        <v>166</v>
      </c>
      <c r="AI29" t="s">
        <v>167</v>
      </c>
      <c r="AJ29" t="s">
        <v>168</v>
      </c>
      <c r="AK29" t="s">
        <v>169</v>
      </c>
      <c r="AL29" t="s">
        <v>170</v>
      </c>
      <c r="AM29">
        <v>15.773369307822399</v>
      </c>
      <c r="AN29">
        <v>4.1055191307714418</v>
      </c>
      <c r="AO29">
        <v>5.4142793839925494</v>
      </c>
      <c r="AP29">
        <v>12.15155518764756</v>
      </c>
      <c r="AQ29">
        <v>25.222366832853879</v>
      </c>
      <c r="AR29">
        <v>10.49385349775819</v>
      </c>
      <c r="AS29">
        <v>10.99047656705954</v>
      </c>
      <c r="AT29">
        <v>23.121367787620141</v>
      </c>
      <c r="AU29">
        <v>0.065432295317613506</v>
      </c>
      <c r="AV29">
        <v>16.4672466830859</v>
      </c>
      <c r="AW29">
        <v>3.0386767132840271</v>
      </c>
      <c r="AX29">
        <v>10.551425489987251</v>
      </c>
      <c r="AY29">
        <v>8.0959094421207141</v>
      </c>
      <c r="AZ29">
        <v>18.17498115364894</v>
      </c>
      <c r="BA29">
        <v>18.391501608766351</v>
      </c>
      <c r="BB29">
        <v>2.530618091021346</v>
      </c>
      <c r="BC29">
        <v>982.5167041824202</v>
      </c>
      <c r="BD29">
        <v>1084.2813559116951</v>
      </c>
      <c r="BE29">
        <v>508.81427334963519</v>
      </c>
      <c r="BF29">
        <v>270.01455364905303</v>
      </c>
      <c r="BG29">
        <v>211.8218092281588</v>
      </c>
      <c r="BH29">
        <v>702.35062400233414</v>
      </c>
      <c r="BI29">
        <v>341.7003179898897</v>
      </c>
      <c r="BJ29">
        <v>239.5191515252472</v>
      </c>
      <c r="BK29">
        <v>125.89684794062291</v>
      </c>
      <c r="BL29">
        <v>93.113522247324227</v>
      </c>
      <c r="BM29">
        <v>255.91036680986829</v>
      </c>
      <c r="BN29">
        <v>303.65478812804417</v>
      </c>
      <c r="BO29">
        <v>436.39795931577129</v>
      </c>
      <c r="BP29">
        <v>383.56560422999502</v>
      </c>
      <c r="BQ29">
        <v>175.339514131866</v>
      </c>
      <c r="BR29">
        <v>208.24040826130479</v>
      </c>
      <c r="BS29">
        <v>124.4503182576709</v>
      </c>
      <c r="BT29">
        <v>79.270672500054857</v>
      </c>
      <c r="BU29">
        <v>149.23979371397229</v>
      </c>
      <c r="BV29">
        <v>556.13229990098421</v>
      </c>
      <c r="BW29">
        <v>142.2836118859702</v>
      </c>
      <c r="BX29">
        <v>337.55305310791039</v>
      </c>
      <c r="BY29">
        <v>54.599068303467632</v>
      </c>
      <c r="BZ29">
        <v>3.2309880136839189</v>
      </c>
      <c r="CA29">
        <v>226.4648269010834</v>
      </c>
      <c r="CB29">
        <v>77.145896766900094</v>
      </c>
      <c r="CC29">
        <v>119.2210056715281</v>
      </c>
      <c r="CD29">
        <v>127.8947510105302</v>
      </c>
      <c r="CE29">
        <v>291.47192193586233</v>
      </c>
      <c r="CF29">
        <v>492.17891839662769</v>
      </c>
      <c r="CG29">
        <v>68.07116169341252</v>
      </c>
    </row>
    <row r="30">
      <c r="A30" t="s">
        <v>352</v>
      </c>
      <c r="B30">
        <v>2019</v>
      </c>
      <c r="C30" t="s">
        <v>355</v>
      </c>
      <c r="D30">
        <v>60</v>
      </c>
      <c r="E30" t="s">
        <v>171</v>
      </c>
      <c r="F30" t="s">
        <v>174</v>
      </c>
      <c r="G30" t="s">
        <v>210</v>
      </c>
      <c r="H30">
        <v>0.62328462418873454</v>
      </c>
      <c r="I30">
        <v>1.4001541842067109</v>
      </c>
      <c r="J30">
        <v>0.60979435066339771</v>
      </c>
      <c r="K30">
        <v>0.17027313466812921</v>
      </c>
      <c r="L30">
        <v>0.090227998274474294</v>
      </c>
      <c r="M30">
        <v>1.669568746863187</v>
      </c>
      <c r="N30">
        <v>0.89429807914805792</v>
      </c>
      <c r="O30">
        <v>0.17356061813314391</v>
      </c>
      <c r="P30">
        <v>0.18359572294758639</v>
      </c>
      <c r="Q30">
        <v>0</v>
      </c>
      <c r="R30">
        <v>0.20264192197325701</v>
      </c>
      <c r="S30">
        <v>1.203335132925974</v>
      </c>
      <c r="T30">
        <v>1.090075121344851</v>
      </c>
      <c r="U30">
        <v>0.82300934914887514</v>
      </c>
      <c r="V30">
        <v>0</v>
      </c>
      <c r="W30" t="s">
        <v>155</v>
      </c>
      <c r="X30" t="s">
        <v>156</v>
      </c>
      <c r="Y30" t="s">
        <v>157</v>
      </c>
      <c r="Z30" t="s">
        <v>158</v>
      </c>
      <c r="AA30" t="s">
        <v>159</v>
      </c>
      <c r="AB30" t="s">
        <v>160</v>
      </c>
      <c r="AC30" t="s">
        <v>161</v>
      </c>
      <c r="AD30" t="s">
        <v>162</v>
      </c>
      <c r="AE30" t="s">
        <v>163</v>
      </c>
      <c r="AF30" t="s">
        <v>164</v>
      </c>
      <c r="AG30" t="s">
        <v>165</v>
      </c>
      <c r="AH30" t="s">
        <v>166</v>
      </c>
      <c r="AI30" t="s">
        <v>167</v>
      </c>
      <c r="AJ30" t="s">
        <v>168</v>
      </c>
      <c r="AK30" t="s">
        <v>169</v>
      </c>
      <c r="AL30" t="s">
        <v>170</v>
      </c>
      <c r="AM30">
        <v>0.8842129308557225</v>
      </c>
      <c r="AN30">
        <v>0.59269830981854932</v>
      </c>
      <c r="AO30">
        <v>0.14787532113419241</v>
      </c>
      <c r="AP30">
        <v>0.30199746859569709</v>
      </c>
      <c r="AQ30">
        <v>0.86297401918757588</v>
      </c>
      <c r="AR30">
        <v>0.42817009306339948</v>
      </c>
      <c r="AS30">
        <v>0.31608336667467241</v>
      </c>
      <c r="AT30">
        <v>0.080138267367358296</v>
      </c>
      <c r="AU30">
        <v>0.35725894592022478</v>
      </c>
      <c r="AV30">
        <v>1.0005930268329171</v>
      </c>
      <c r="AW30">
        <v>0.1155846579535762</v>
      </c>
      <c r="AX30">
        <v>1.246070801154757</v>
      </c>
      <c r="AY30">
        <v>0.38150972426880941</v>
      </c>
      <c r="AZ30">
        <v>2.0728049553930101</v>
      </c>
      <c r="BA30">
        <v>0.4244736261759115</v>
      </c>
      <c r="BB30">
        <v>0.44341141364790332</v>
      </c>
      <c r="BC30">
        <v>49.388155324845151</v>
      </c>
      <c r="BD30">
        <v>80.729734802928277</v>
      </c>
      <c r="BE30">
        <v>34.253102428864239</v>
      </c>
      <c r="BF30">
        <v>10.617574330170131</v>
      </c>
      <c r="BG30">
        <v>6.2265791527346659</v>
      </c>
      <c r="BH30">
        <v>58.492532181578561</v>
      </c>
      <c r="BI30">
        <v>31.31298950185554</v>
      </c>
      <c r="BJ30">
        <v>6.9871959712678082</v>
      </c>
      <c r="BK30">
        <v>8.3736770063230157</v>
      </c>
      <c r="BL30">
        <v>0</v>
      </c>
      <c r="BM30">
        <v>4.7053184433931818</v>
      </c>
      <c r="BN30">
        <v>24.223057209754469</v>
      </c>
      <c r="BO30">
        <v>26.323065568294059</v>
      </c>
      <c r="BP30">
        <v>20.797310157075842</v>
      </c>
      <c r="BQ30">
        <v>0</v>
      </c>
      <c r="BR30">
        <v>11.67340078825179</v>
      </c>
      <c r="BS30">
        <v>17.966422987740909</v>
      </c>
      <c r="BT30">
        <v>2.1650482587075039</v>
      </c>
      <c r="BU30">
        <v>3.7089935583865681</v>
      </c>
      <c r="BV30">
        <v>19.027862421715461</v>
      </c>
      <c r="BW30">
        <v>5.8054543410223136</v>
      </c>
      <c r="BX30">
        <v>9.707941671742141</v>
      </c>
      <c r="BY30">
        <v>0.18923944179698171</v>
      </c>
      <c r="BZ30">
        <v>17.641126089900069</v>
      </c>
      <c r="CA30">
        <v>13.76059586530004</v>
      </c>
      <c r="CB30">
        <v>2.934462245141964</v>
      </c>
      <c r="CC30">
        <v>14.079407014016301</v>
      </c>
      <c r="CD30">
        <v>6.0268820374396546</v>
      </c>
      <c r="CE30">
        <v>33.2415444637357</v>
      </c>
      <c r="CF30">
        <v>11.359429733544641</v>
      </c>
      <c r="CG30">
        <v>11.92733512110043</v>
      </c>
    </row>
    <row r="31">
      <c r="A31" t="s">
        <v>352</v>
      </c>
      <c r="B31">
        <v>2019</v>
      </c>
      <c r="C31" t="s">
        <v>355</v>
      </c>
      <c r="D31">
        <v>61</v>
      </c>
      <c r="E31" t="s">
        <v>171</v>
      </c>
      <c r="F31" t="s">
        <v>175</v>
      </c>
      <c r="G31" t="s">
        <v>210</v>
      </c>
      <c r="H31">
        <v>0.55178013784557645</v>
      </c>
      <c r="I31">
        <v>1.1180805793062429</v>
      </c>
      <c r="J31">
        <v>0.49260516301640961</v>
      </c>
      <c r="K31">
        <v>0.2095688309236923</v>
      </c>
      <c r="L31">
        <v>0.37763221251451878</v>
      </c>
      <c r="M31">
        <v>1.9796659046238549</v>
      </c>
      <c r="N31">
        <v>0.53571205923841025</v>
      </c>
      <c r="O31">
        <v>0.44775710180040768</v>
      </c>
      <c r="P31">
        <v>0.2957354082400212</v>
      </c>
      <c r="Q31">
        <v>0.19974236064762141</v>
      </c>
      <c r="R31">
        <v>0.57488415675065441</v>
      </c>
      <c r="S31">
        <v>1.2588127992787661</v>
      </c>
      <c r="T31">
        <v>0.13613831148099401</v>
      </c>
      <c r="U31">
        <v>0</v>
      </c>
      <c r="V31">
        <v>0.1350501519355983</v>
      </c>
      <c r="W31" t="s">
        <v>155</v>
      </c>
      <c r="X31" t="s">
        <v>156</v>
      </c>
      <c r="Y31" t="s">
        <v>157</v>
      </c>
      <c r="Z31" t="s">
        <v>158</v>
      </c>
      <c r="AA31" t="s">
        <v>159</v>
      </c>
      <c r="AB31" t="s">
        <v>160</v>
      </c>
      <c r="AC31" t="s">
        <v>161</v>
      </c>
      <c r="AD31" t="s">
        <v>162</v>
      </c>
      <c r="AE31" t="s">
        <v>163</v>
      </c>
      <c r="AF31" t="s">
        <v>164</v>
      </c>
      <c r="AG31" t="s">
        <v>165</v>
      </c>
      <c r="AH31" t="s">
        <v>166</v>
      </c>
      <c r="AI31" t="s">
        <v>167</v>
      </c>
      <c r="AJ31" t="s">
        <v>168</v>
      </c>
      <c r="AK31" t="s">
        <v>169</v>
      </c>
      <c r="AL31" t="s">
        <v>170</v>
      </c>
      <c r="AM31">
        <v>0.55599618209766599</v>
      </c>
      <c r="AN31">
        <v>0.227919358476906</v>
      </c>
      <c r="AO31">
        <v>0.83551070822907303</v>
      </c>
      <c r="AP31">
        <v>0.2119884287595562</v>
      </c>
      <c r="AQ31">
        <v>0.37249766063850881</v>
      </c>
      <c r="AR31">
        <v>2.9604557570374821</v>
      </c>
      <c r="AS31">
        <v>1.2709699069681859</v>
      </c>
      <c r="AT31">
        <v>1.822071162371963</v>
      </c>
      <c r="AU31">
        <v>0.1032067316434909</v>
      </c>
      <c r="AV31">
        <v>0.14346046022812151</v>
      </c>
      <c r="AW31">
        <v>0</v>
      </c>
      <c r="AX31">
        <v>0</v>
      </c>
      <c r="AY31">
        <v>0.60129495948080269</v>
      </c>
      <c r="AZ31">
        <v>0.9195003018762653</v>
      </c>
      <c r="BA31">
        <v>0.49210007677697898</v>
      </c>
      <c r="BB31">
        <v>0.36158605564778218</v>
      </c>
      <c r="BC31">
        <v>43.722245175792906</v>
      </c>
      <c r="BD31">
        <v>64.466006439739076</v>
      </c>
      <c r="BE31">
        <v>27.670402468359971</v>
      </c>
      <c r="BF31">
        <v>13.067902014936269</v>
      </c>
      <c r="BG31">
        <v>26.060168759270521</v>
      </c>
      <c r="BH31">
        <v>69.356635869318637</v>
      </c>
      <c r="BI31">
        <v>18.757443941878989</v>
      </c>
      <c r="BJ31">
        <v>18.025786330205019</v>
      </c>
      <c r="BK31">
        <v>13.488292364207121</v>
      </c>
      <c r="BL31">
        <v>9.7336333579806844</v>
      </c>
      <c r="BM31">
        <v>13.34873356526087</v>
      </c>
      <c r="BN31">
        <v>25.339818990539271</v>
      </c>
      <c r="BO31">
        <v>3.2874593955046891</v>
      </c>
      <c r="BP31">
        <v>0</v>
      </c>
      <c r="BQ31">
        <v>3.6489210432034689</v>
      </c>
      <c r="BR31">
        <v>7.3402752254286074</v>
      </c>
      <c r="BS31">
        <v>6.908903794148272</v>
      </c>
      <c r="BT31">
        <v>12.232744382960879</v>
      </c>
      <c r="BU31">
        <v>2.603544064054073</v>
      </c>
      <c r="BV31">
        <v>8.213264920435325</v>
      </c>
      <c r="BW31">
        <v>40.14010087237196</v>
      </c>
      <c r="BX31">
        <v>39.035593214514321</v>
      </c>
      <c r="BY31">
        <v>4.3026601523717733</v>
      </c>
      <c r="BZ31">
        <v>5.0962557748123043</v>
      </c>
      <c r="CA31">
        <v>1.9729314145807779</v>
      </c>
      <c r="CB31">
        <v>0</v>
      </c>
      <c r="CC31">
        <v>0</v>
      </c>
      <c r="CD31">
        <v>9.4989290179781971</v>
      </c>
      <c r="CE31">
        <v>14.746013651556019</v>
      </c>
      <c r="CF31">
        <v>13.169195679788601</v>
      </c>
      <c r="CG31">
        <v>9.7263126930976398</v>
      </c>
    </row>
    <row r="32">
      <c r="A32" t="s">
        <v>352</v>
      </c>
      <c r="B32">
        <v>2019</v>
      </c>
      <c r="C32" t="s">
        <v>355</v>
      </c>
      <c r="D32">
        <v>62</v>
      </c>
      <c r="E32" t="s">
        <v>171</v>
      </c>
      <c r="F32" t="s">
        <v>176</v>
      </c>
      <c r="G32" t="s">
        <v>210</v>
      </c>
      <c r="H32">
        <v>10.61846681003173</v>
      </c>
      <c r="I32">
        <v>6.6931571028326271</v>
      </c>
      <c r="J32">
        <v>5.3453211736858446</v>
      </c>
      <c r="K32">
        <v>2.864232559141263</v>
      </c>
      <c r="L32">
        <v>2.9513391991256168</v>
      </c>
      <c r="M32">
        <v>4.5190819213245277</v>
      </c>
      <c r="N32">
        <v>4.0142344834276349</v>
      </c>
      <c r="O32">
        <v>3.601588106414658</v>
      </c>
      <c r="P32">
        <v>1.7556525490882089</v>
      </c>
      <c r="Q32">
        <v>0.58139808278139238</v>
      </c>
      <c r="R32">
        <v>13.722954089342529</v>
      </c>
      <c r="S32">
        <v>8.4399863366927352</v>
      </c>
      <c r="T32">
        <v>9.716984143103808</v>
      </c>
      <c r="U32">
        <v>12.588401127325829</v>
      </c>
      <c r="V32">
        <v>11.705129599602911</v>
      </c>
      <c r="W32" t="s">
        <v>155</v>
      </c>
      <c r="X32" t="s">
        <v>156</v>
      </c>
      <c r="Y32" t="s">
        <v>157</v>
      </c>
      <c r="Z32" t="s">
        <v>158</v>
      </c>
      <c r="AA32" t="s">
        <v>159</v>
      </c>
      <c r="AB32" t="s">
        <v>160</v>
      </c>
      <c r="AC32" t="s">
        <v>161</v>
      </c>
      <c r="AD32" t="s">
        <v>162</v>
      </c>
      <c r="AE32" t="s">
        <v>163</v>
      </c>
      <c r="AF32" t="s">
        <v>164</v>
      </c>
      <c r="AG32" t="s">
        <v>165</v>
      </c>
      <c r="AH32" t="s">
        <v>166</v>
      </c>
      <c r="AI32" t="s">
        <v>167</v>
      </c>
      <c r="AJ32" t="s">
        <v>168</v>
      </c>
      <c r="AK32" t="s">
        <v>169</v>
      </c>
      <c r="AL32" t="s">
        <v>170</v>
      </c>
      <c r="AM32">
        <v>3.8328913166745981</v>
      </c>
      <c r="AN32">
        <v>10.590182281242891</v>
      </c>
      <c r="AO32">
        <v>13.29427554555493</v>
      </c>
      <c r="AP32">
        <v>14.80987703391445</v>
      </c>
      <c r="AQ32">
        <v>4.3875211657761399</v>
      </c>
      <c r="AR32">
        <v>0.81129973253899013</v>
      </c>
      <c r="AS32">
        <v>1.8572352134227541</v>
      </c>
      <c r="AT32">
        <v>1.6641235712724569</v>
      </c>
      <c r="AU32">
        <v>0</v>
      </c>
      <c r="AV32">
        <v>6.3920203475532373</v>
      </c>
      <c r="AW32">
        <v>8.6921293687235579</v>
      </c>
      <c r="AX32">
        <v>1.2556107143667781</v>
      </c>
      <c r="AY32">
        <v>1.5977978175507821</v>
      </c>
      <c r="AZ32">
        <v>5.2095339948475718</v>
      </c>
      <c r="BA32">
        <v>0.32863607684158119</v>
      </c>
      <c r="BB32">
        <v>20.544147323104781</v>
      </c>
      <c r="BC32">
        <v>841.39166565860978</v>
      </c>
      <c r="BD32">
        <v>385.91235451126681</v>
      </c>
      <c r="BE32">
        <v>300.25505070397838</v>
      </c>
      <c r="BF32">
        <v>178.60246805726999</v>
      </c>
      <c r="BG32">
        <v>203.670118825223</v>
      </c>
      <c r="BH32">
        <v>158.32384573016071</v>
      </c>
      <c r="BI32">
        <v>140.55457030311459</v>
      </c>
      <c r="BJ32">
        <v>144.99258056341839</v>
      </c>
      <c r="BK32">
        <v>80.074127792123463</v>
      </c>
      <c r="BL32">
        <v>28.332076152892739</v>
      </c>
      <c r="BM32">
        <v>318.64516653638327</v>
      </c>
      <c r="BN32">
        <v>169.89637075262789</v>
      </c>
      <c r="BO32">
        <v>234.64512281450149</v>
      </c>
      <c r="BP32">
        <v>318.10681482224589</v>
      </c>
      <c r="BQ32">
        <v>316.26098228888031</v>
      </c>
      <c r="BR32">
        <v>50.601925120062951</v>
      </c>
      <c r="BS32">
        <v>321.01946509740839</v>
      </c>
      <c r="BT32">
        <v>194.64199908355209</v>
      </c>
      <c r="BU32">
        <v>181.88807599849039</v>
      </c>
      <c r="BV32">
        <v>96.741208030049265</v>
      </c>
      <c r="BW32">
        <v>11.000216106736151</v>
      </c>
      <c r="BX32">
        <v>57.041695399210603</v>
      </c>
      <c r="BY32">
        <v>3.929680863515534</v>
      </c>
      <c r="BZ32">
        <v>0</v>
      </c>
      <c r="CA32">
        <v>87.905878220898686</v>
      </c>
      <c r="CB32">
        <v>220.67570137771679</v>
      </c>
      <c r="CC32">
        <v>14.187198899409941</v>
      </c>
      <c r="CD32">
        <v>25.241136341971821</v>
      </c>
      <c r="CE32">
        <v>83.545224780801519</v>
      </c>
      <c r="CF32">
        <v>8.7947005245565713</v>
      </c>
      <c r="CG32">
        <v>552.61755191196755</v>
      </c>
    </row>
    <row r="33">
      <c r="A33" t="s">
        <v>352</v>
      </c>
      <c r="B33">
        <v>2019</v>
      </c>
      <c r="C33" t="s">
        <v>355</v>
      </c>
      <c r="D33">
        <v>63</v>
      </c>
      <c r="E33" t="s">
        <v>171</v>
      </c>
      <c r="F33" t="s">
        <v>177</v>
      </c>
      <c r="G33" t="s">
        <v>210</v>
      </c>
      <c r="H33">
        <v>20.37006856246952</v>
      </c>
      <c r="I33">
        <v>21.942917585640249</v>
      </c>
      <c r="J33">
        <v>10.116871120431711</v>
      </c>
      <c r="K33">
        <v>3.5653485840841639</v>
      </c>
      <c r="L33">
        <v>9.0013230302550422</v>
      </c>
      <c r="M33">
        <v>16.954799667456928</v>
      </c>
      <c r="N33">
        <v>7.5190240117639489</v>
      </c>
      <c r="O33">
        <v>2.4394023565411831</v>
      </c>
      <c r="P33">
        <v>2.2032992834931151</v>
      </c>
      <c r="Q33">
        <v>1.33295326214442</v>
      </c>
      <c r="R33">
        <v>41.166827982125028</v>
      </c>
      <c r="S33">
        <v>33.379045024043172</v>
      </c>
      <c r="T33">
        <v>33.831684531975789</v>
      </c>
      <c r="U33">
        <v>16.92377641430523</v>
      </c>
      <c r="V33">
        <v>11.0178489894103</v>
      </c>
      <c r="W33" t="s">
        <v>155</v>
      </c>
      <c r="X33" t="s">
        <v>156</v>
      </c>
      <c r="Y33" t="s">
        <v>157</v>
      </c>
      <c r="Z33" t="s">
        <v>158</v>
      </c>
      <c r="AA33" t="s">
        <v>159</v>
      </c>
      <c r="AB33" t="s">
        <v>160</v>
      </c>
      <c r="AC33" t="s">
        <v>161</v>
      </c>
      <c r="AD33" t="s">
        <v>162</v>
      </c>
      <c r="AE33" t="s">
        <v>163</v>
      </c>
      <c r="AF33" t="s">
        <v>164</v>
      </c>
      <c r="AG33" t="s">
        <v>165</v>
      </c>
      <c r="AH33" t="s">
        <v>166</v>
      </c>
      <c r="AI33" t="s">
        <v>167</v>
      </c>
      <c r="AJ33" t="s">
        <v>168</v>
      </c>
      <c r="AK33" t="s">
        <v>169</v>
      </c>
      <c r="AL33" t="s">
        <v>170</v>
      </c>
      <c r="AM33">
        <v>1.4385862921152941</v>
      </c>
      <c r="AN33">
        <v>45.126448925510452</v>
      </c>
      <c r="AO33">
        <v>7.6917183702359591</v>
      </c>
      <c r="AP33">
        <v>6.7323600424479562</v>
      </c>
      <c r="AQ33">
        <v>16.453501777816889</v>
      </c>
      <c r="AR33">
        <v>3.7123616159590558</v>
      </c>
      <c r="AS33">
        <v>12.54674315471139</v>
      </c>
      <c r="AT33">
        <v>0.32055306946943318</v>
      </c>
      <c r="AU33">
        <v>0</v>
      </c>
      <c r="AV33">
        <v>19.908185145435191</v>
      </c>
      <c r="AW33">
        <v>0.14483182761706209</v>
      </c>
      <c r="AX33">
        <v>2.0831011983651591</v>
      </c>
      <c r="AY33">
        <v>10.053263978710071</v>
      </c>
      <c r="AZ33">
        <v>21.49245626390012</v>
      </c>
      <c r="BA33">
        <v>14.8342407927948</v>
      </c>
      <c r="BB33">
        <v>26.325995201646219</v>
      </c>
      <c r="BC33">
        <v>1614.094221320554</v>
      </c>
      <c r="BD33">
        <v>1265.179176316858</v>
      </c>
      <c r="BE33">
        <v>568.28047418079541</v>
      </c>
      <c r="BF33">
        <v>222.3213525625309</v>
      </c>
      <c r="BG33">
        <v>621.17581459271298</v>
      </c>
      <c r="BH33">
        <v>594.00319216816854</v>
      </c>
      <c r="BI33">
        <v>263.27141412274563</v>
      </c>
      <c r="BJ33">
        <v>98.205356153147079</v>
      </c>
      <c r="BK33">
        <v>100.4909932106717</v>
      </c>
      <c r="BL33">
        <v>64.956067881500744</v>
      </c>
      <c r="BM33">
        <v>955.88826376138843</v>
      </c>
      <c r="BN33">
        <v>671.91798452551848</v>
      </c>
      <c r="BO33">
        <v>816.9653932862368</v>
      </c>
      <c r="BP33">
        <v>427.66103141027929</v>
      </c>
      <c r="BQ33">
        <v>297.6913424537957</v>
      </c>
      <c r="BR33">
        <v>18.992251493194949</v>
      </c>
      <c r="BS33">
        <v>1367.914933954537</v>
      </c>
      <c r="BT33">
        <v>112.6147442062752</v>
      </c>
      <c r="BU33">
        <v>82.683739523684096</v>
      </c>
      <c r="BV33">
        <v>362.78608767212552</v>
      </c>
      <c r="BW33">
        <v>50.335009866331077</v>
      </c>
      <c r="BX33">
        <v>385.35102937458089</v>
      </c>
      <c r="BY33">
        <v>0.75695776718792662</v>
      </c>
      <c r="BZ33">
        <v>0</v>
      </c>
      <c r="CA33">
        <v>273.78612767770989</v>
      </c>
      <c r="CB33">
        <v>3.6769891226210811</v>
      </c>
      <c r="CC33">
        <v>23.53704909543551</v>
      </c>
      <c r="CD33">
        <v>158.8159678158967</v>
      </c>
      <c r="CE33">
        <v>344.67422449589361</v>
      </c>
      <c r="CF33">
        <v>396.98229888704623</v>
      </c>
      <c r="CG33">
        <v>708.14362802093228</v>
      </c>
    </row>
    <row r="34">
      <c r="A34" t="s">
        <v>352</v>
      </c>
      <c r="B34">
        <v>2019</v>
      </c>
      <c r="C34" t="s">
        <v>355</v>
      </c>
      <c r="D34">
        <v>64</v>
      </c>
      <c r="E34" t="s">
        <v>171</v>
      </c>
      <c r="F34" t="s">
        <v>178</v>
      </c>
      <c r="G34" t="s">
        <v>210</v>
      </c>
      <c r="H34">
        <v>1.633114314101086</v>
      </c>
      <c r="I34">
        <v>1.985388879367048</v>
      </c>
      <c r="J34">
        <v>0.46790848342045638</v>
      </c>
      <c r="K34">
        <v>0.41312033075318222</v>
      </c>
      <c r="L34">
        <v>0.83281232995300303</v>
      </c>
      <c r="M34">
        <v>1.5100452933110711</v>
      </c>
      <c r="N34">
        <v>0.28518233696010159</v>
      </c>
      <c r="O34">
        <v>0.0054382325982757001</v>
      </c>
      <c r="P34">
        <v>0</v>
      </c>
      <c r="Q34">
        <v>0</v>
      </c>
      <c r="R34">
        <v>4.6507685420634077</v>
      </c>
      <c r="S34">
        <v>2.5639915020750759</v>
      </c>
      <c r="T34">
        <v>3.3595831561029219</v>
      </c>
      <c r="U34">
        <v>1.8383997179220191</v>
      </c>
      <c r="V34">
        <v>0.11473180452173561</v>
      </c>
      <c r="W34" t="s">
        <v>155</v>
      </c>
      <c r="X34" t="s">
        <v>156</v>
      </c>
      <c r="Y34" t="s">
        <v>157</v>
      </c>
      <c r="Z34" t="s">
        <v>158</v>
      </c>
      <c r="AA34" t="s">
        <v>159</v>
      </c>
      <c r="AB34" t="s">
        <v>160</v>
      </c>
      <c r="AC34" t="s">
        <v>161</v>
      </c>
      <c r="AD34" t="s">
        <v>162</v>
      </c>
      <c r="AE34" t="s">
        <v>163</v>
      </c>
      <c r="AF34" t="s">
        <v>164</v>
      </c>
      <c r="AG34" t="s">
        <v>165</v>
      </c>
      <c r="AH34" t="s">
        <v>166</v>
      </c>
      <c r="AI34" t="s">
        <v>167</v>
      </c>
      <c r="AJ34" t="s">
        <v>168</v>
      </c>
      <c r="AK34" t="s">
        <v>169</v>
      </c>
      <c r="AL34" t="s">
        <v>170</v>
      </c>
      <c r="AM34">
        <v>0</v>
      </c>
      <c r="AN34">
        <v>0</v>
      </c>
      <c r="AO34">
        <v>0.50522682261295326</v>
      </c>
      <c r="AP34">
        <v>0.1063751635100731</v>
      </c>
      <c r="AQ34">
        <v>1.9171648078443611</v>
      </c>
      <c r="AR34">
        <v>0</v>
      </c>
      <c r="AS34">
        <v>4.614323680251287</v>
      </c>
      <c r="AT34">
        <v>0</v>
      </c>
      <c r="AU34">
        <v>0</v>
      </c>
      <c r="AV34">
        <v>3.4983465508547451</v>
      </c>
      <c r="AW34">
        <v>0</v>
      </c>
      <c r="AX34">
        <v>0</v>
      </c>
      <c r="AY34">
        <v>0.1789678557284517</v>
      </c>
      <c r="AZ34">
        <v>0.21375643777628911</v>
      </c>
      <c r="BA34">
        <v>2.366271296009002</v>
      </c>
      <c r="BB34">
        <v>1.598857302658601</v>
      </c>
      <c r="BC34">
        <v>129.4055721541898</v>
      </c>
      <c r="BD34">
        <v>114.47304841130401</v>
      </c>
      <c r="BE34">
        <v>26.28315134848205</v>
      </c>
      <c r="BF34">
        <v>25.760586528377299</v>
      </c>
      <c r="BG34">
        <v>57.471871159672652</v>
      </c>
      <c r="BH34">
        <v>52.903705271548773</v>
      </c>
      <c r="BI34">
        <v>9.9853860044665002</v>
      </c>
      <c r="BJ34">
        <v>0.2189321362772513</v>
      </c>
      <c r="BK34">
        <v>0</v>
      </c>
      <c r="BL34">
        <v>0</v>
      </c>
      <c r="BM34">
        <v>107.99022622679109</v>
      </c>
      <c r="BN34">
        <v>51.612980574306498</v>
      </c>
      <c r="BO34">
        <v>81.127003055651599</v>
      </c>
      <c r="BP34">
        <v>46.456056867209178</v>
      </c>
      <c r="BQ34">
        <v>3.0999394657749768</v>
      </c>
      <c r="BR34">
        <v>0</v>
      </c>
      <c r="BS34">
        <v>0</v>
      </c>
      <c r="BT34">
        <v>7.3970453227815627</v>
      </c>
      <c r="BU34">
        <v>1.306450673463694</v>
      </c>
      <c r="BV34">
        <v>42.271896247536823</v>
      </c>
      <c r="BW34">
        <v>0</v>
      </c>
      <c r="BX34">
        <v>141.72079225074731</v>
      </c>
      <c r="BY34">
        <v>0</v>
      </c>
      <c r="BZ34">
        <v>0</v>
      </c>
      <c r="CA34">
        <v>48.110802086488007</v>
      </c>
      <c r="CB34">
        <v>0</v>
      </c>
      <c r="CC34">
        <v>0</v>
      </c>
      <c r="CD34">
        <v>2.8272363359443742</v>
      </c>
      <c r="CE34">
        <v>3.428009042656416</v>
      </c>
      <c r="CF34">
        <v>63.324293571960098</v>
      </c>
      <c r="CG34">
        <v>43.007704070447559</v>
      </c>
    </row>
    <row r="35">
      <c r="A35" t="s">
        <v>352</v>
      </c>
      <c r="B35">
        <v>2019</v>
      </c>
      <c r="C35" t="s">
        <v>355</v>
      </c>
      <c r="D35">
        <v>65</v>
      </c>
      <c r="E35" t="s">
        <v>171</v>
      </c>
      <c r="F35" t="s">
        <v>179</v>
      </c>
      <c r="G35" t="s">
        <v>210</v>
      </c>
      <c r="H35">
        <v>0.13938727184137281</v>
      </c>
      <c r="I35">
        <v>0.63110640422977193</v>
      </c>
      <c r="J35">
        <v>0.16892119286778309</v>
      </c>
      <c r="K35">
        <v>0.014572760529061399</v>
      </c>
      <c r="L35">
        <v>0.21593759768531839</v>
      </c>
      <c r="M35">
        <v>0.40234838967997788</v>
      </c>
      <c r="N35">
        <v>0.27099321778074059</v>
      </c>
      <c r="O35">
        <v>0</v>
      </c>
      <c r="P35">
        <v>0.094797696767652706</v>
      </c>
      <c r="Q35">
        <v>0</v>
      </c>
      <c r="R35">
        <v>0.4946955159515391</v>
      </c>
      <c r="S35">
        <v>1.2604468758496279</v>
      </c>
      <c r="T35">
        <v>0.29425381797301958</v>
      </c>
      <c r="U35">
        <v>0.033977213577761102</v>
      </c>
      <c r="V35">
        <v>0</v>
      </c>
      <c r="W35" t="s">
        <v>155</v>
      </c>
      <c r="X35" t="s">
        <v>156</v>
      </c>
      <c r="Y35" t="s">
        <v>157</v>
      </c>
      <c r="Z35" t="s">
        <v>158</v>
      </c>
      <c r="AA35" t="s">
        <v>159</v>
      </c>
      <c r="AB35" t="s">
        <v>160</v>
      </c>
      <c r="AC35" t="s">
        <v>161</v>
      </c>
      <c r="AD35" t="s">
        <v>162</v>
      </c>
      <c r="AE35" t="s">
        <v>163</v>
      </c>
      <c r="AF35" t="s">
        <v>164</v>
      </c>
      <c r="AG35" t="s">
        <v>165</v>
      </c>
      <c r="AH35" t="s">
        <v>166</v>
      </c>
      <c r="AI35" t="s">
        <v>167</v>
      </c>
      <c r="AJ35" t="s">
        <v>168</v>
      </c>
      <c r="AK35" t="s">
        <v>169</v>
      </c>
      <c r="AL35" t="s">
        <v>170</v>
      </c>
      <c r="AM35">
        <v>0.35828934521719941</v>
      </c>
      <c r="AN35">
        <v>0.1197560935435512</v>
      </c>
      <c r="AO35">
        <v>0.055592855150700303</v>
      </c>
      <c r="AP35">
        <v>0</v>
      </c>
      <c r="AQ35">
        <v>1.302964094992461</v>
      </c>
      <c r="AR35">
        <v>0.28333093120953162</v>
      </c>
      <c r="AS35">
        <v>0</v>
      </c>
      <c r="AT35">
        <v>0</v>
      </c>
      <c r="AU35">
        <v>0</v>
      </c>
      <c r="AV35">
        <v>0</v>
      </c>
      <c r="AW35">
        <v>0</v>
      </c>
      <c r="AX35">
        <v>0</v>
      </c>
      <c r="AY35">
        <v>0.014000756890613201</v>
      </c>
      <c r="AZ35">
        <v>0.26960545531559638</v>
      </c>
      <c r="BA35">
        <v>0.98807308766838342</v>
      </c>
      <c r="BB35">
        <v>0</v>
      </c>
      <c r="BC35">
        <v>11.0448420590648</v>
      </c>
      <c r="BD35">
        <v>36.388172974511008</v>
      </c>
      <c r="BE35">
        <v>9.4885676054745574</v>
      </c>
      <c r="BF35">
        <v>0.90870100215545246</v>
      </c>
      <c r="BG35">
        <v>14.90172196826166</v>
      </c>
      <c r="BH35">
        <v>14.0960809045924</v>
      </c>
      <c r="BI35">
        <v>9.4885676054745574</v>
      </c>
      <c r="BJ35">
        <v>0</v>
      </c>
      <c r="BK35">
        <v>4.323658966185687</v>
      </c>
      <c r="BL35">
        <v>0</v>
      </c>
      <c r="BM35">
        <v>11.48676400423143</v>
      </c>
      <c r="BN35">
        <v>25.37271284461039</v>
      </c>
      <c r="BO35">
        <v>7.105622715862606</v>
      </c>
      <c r="BP35">
        <v>0.85859856851040584</v>
      </c>
      <c r="BQ35">
        <v>0</v>
      </c>
      <c r="BR35">
        <v>4.730144718459365</v>
      </c>
      <c r="BS35">
        <v>3.6301582041318841</v>
      </c>
      <c r="BT35">
        <v>0.81393712836895948</v>
      </c>
      <c r="BU35">
        <v>0</v>
      </c>
      <c r="BV35">
        <v>28.729279200423559</v>
      </c>
      <c r="BW35">
        <v>3.8416153093922731</v>
      </c>
      <c r="BX35">
        <v>0</v>
      </c>
      <c r="BY35">
        <v>0</v>
      </c>
      <c r="BZ35">
        <v>0</v>
      </c>
      <c r="CA35">
        <v>0</v>
      </c>
      <c r="CB35">
        <v>0</v>
      </c>
      <c r="CC35">
        <v>0</v>
      </c>
      <c r="CD35">
        <v>0.2211763025865674</v>
      </c>
      <c r="CE35">
        <v>4.323658966185687</v>
      </c>
      <c r="CF35">
        <v>26.442035779919191</v>
      </c>
      <c r="CG35">
        <v>0</v>
      </c>
    </row>
    <row r="36">
      <c r="A36" t="s">
        <v>352</v>
      </c>
      <c r="B36">
        <v>2019</v>
      </c>
      <c r="C36" t="s">
        <v>355</v>
      </c>
      <c r="D36">
        <v>66</v>
      </c>
      <c r="E36" t="s">
        <v>171</v>
      </c>
      <c r="F36" t="s">
        <v>180</v>
      </c>
      <c r="G36" t="s">
        <v>210</v>
      </c>
      <c r="H36">
        <v>0.062207287599236903</v>
      </c>
      <c r="I36">
        <v>0.2201774071199066</v>
      </c>
      <c r="J36">
        <v>0</v>
      </c>
      <c r="K36">
        <v>0.0075845136632431004</v>
      </c>
      <c r="L36">
        <v>0.073469570931341294</v>
      </c>
      <c r="M36">
        <v>0.038720329620089797</v>
      </c>
      <c r="N36">
        <v>0</v>
      </c>
      <c r="O36">
        <v>0</v>
      </c>
      <c r="P36">
        <v>0</v>
      </c>
      <c r="Q36">
        <v>0</v>
      </c>
      <c r="R36">
        <v>0.2387193382806867</v>
      </c>
      <c r="S36">
        <v>0.63064950336159431</v>
      </c>
      <c r="T36">
        <v>0.14794911052761969</v>
      </c>
      <c r="U36">
        <v>0</v>
      </c>
      <c r="V36">
        <v>0</v>
      </c>
      <c r="W36" t="s">
        <v>155</v>
      </c>
      <c r="X36" t="s">
        <v>156</v>
      </c>
      <c r="Y36" t="s">
        <v>157</v>
      </c>
      <c r="Z36" t="s">
        <v>158</v>
      </c>
      <c r="AA36" t="s">
        <v>159</v>
      </c>
      <c r="AB36" t="s">
        <v>160</v>
      </c>
      <c r="AC36" t="s">
        <v>161</v>
      </c>
      <c r="AD36" t="s">
        <v>162</v>
      </c>
      <c r="AE36" t="s">
        <v>163</v>
      </c>
      <c r="AF36" t="s">
        <v>164</v>
      </c>
      <c r="AG36" t="s">
        <v>165</v>
      </c>
      <c r="AH36" t="s">
        <v>166</v>
      </c>
      <c r="AI36" t="s">
        <v>167</v>
      </c>
      <c r="AJ36" t="s">
        <v>168</v>
      </c>
      <c r="AK36" t="s">
        <v>169</v>
      </c>
      <c r="AL36" t="s">
        <v>170</v>
      </c>
      <c r="AM36">
        <v>0</v>
      </c>
      <c r="AN36">
        <v>0</v>
      </c>
      <c r="AO36">
        <v>0</v>
      </c>
      <c r="AP36">
        <v>0</v>
      </c>
      <c r="AQ36">
        <v>0.1107896127897334</v>
      </c>
      <c r="AR36">
        <v>0.77519196836277082</v>
      </c>
      <c r="AS36">
        <v>0.042764835380816803</v>
      </c>
      <c r="AT36">
        <v>0</v>
      </c>
      <c r="AU36">
        <v>0</v>
      </c>
      <c r="AV36">
        <v>0</v>
      </c>
      <c r="AW36">
        <v>0</v>
      </c>
      <c r="AX36">
        <v>0</v>
      </c>
      <c r="AY36">
        <v>0.41890835565171758</v>
      </c>
      <c r="AZ36">
        <v>0</v>
      </c>
      <c r="BA36">
        <v>0.085294626258205705</v>
      </c>
      <c r="BB36">
        <v>0</v>
      </c>
      <c r="BC36">
        <v>4.929213818305441</v>
      </c>
      <c r="BD36">
        <v>12.694933091570331</v>
      </c>
      <c r="BE36">
        <v>0</v>
      </c>
      <c r="BF36">
        <v>0.47294094711200318</v>
      </c>
      <c r="BG36">
        <v>5.0700902986880063</v>
      </c>
      <c r="BH36">
        <v>1.3565479891976131</v>
      </c>
      <c r="BI36">
        <v>0</v>
      </c>
      <c r="BJ36">
        <v>0</v>
      </c>
      <c r="BK36">
        <v>0</v>
      </c>
      <c r="BL36">
        <v>0</v>
      </c>
      <c r="BM36">
        <v>5.5430312458000097</v>
      </c>
      <c r="BN36">
        <v>12.694933091570331</v>
      </c>
      <c r="BO36">
        <v>3.5726658291078279</v>
      </c>
      <c r="BP36">
        <v>0</v>
      </c>
      <c r="BQ36">
        <v>0</v>
      </c>
      <c r="BR36">
        <v>0</v>
      </c>
      <c r="BS36">
        <v>0</v>
      </c>
      <c r="BT36">
        <v>0</v>
      </c>
      <c r="BU36">
        <v>0</v>
      </c>
      <c r="BV36">
        <v>2.442819207816683</v>
      </c>
      <c r="BW36">
        <v>10.510639698487561</v>
      </c>
      <c r="BX36">
        <v>1.313446296925596</v>
      </c>
      <c r="BY36">
        <v>0</v>
      </c>
      <c r="BZ36">
        <v>0</v>
      </c>
      <c r="CA36">
        <v>0</v>
      </c>
      <c r="CB36">
        <v>0</v>
      </c>
      <c r="CC36">
        <v>0</v>
      </c>
      <c r="CD36">
        <v>6.617685168705747</v>
      </c>
      <c r="CE36">
        <v>0</v>
      </c>
      <c r="CF36">
        <v>2.2825877837401971</v>
      </c>
      <c r="CG36">
        <v>0</v>
      </c>
    </row>
    <row r="37">
      <c r="A37" t="s">
        <v>352</v>
      </c>
      <c r="B37">
        <v>2019</v>
      </c>
      <c r="C37" t="s">
        <v>355</v>
      </c>
      <c r="D37">
        <v>67</v>
      </c>
      <c r="E37" t="s">
        <v>171</v>
      </c>
      <c r="F37" t="s">
        <v>181</v>
      </c>
      <c r="G37" t="s">
        <v>210</v>
      </c>
      <c r="H37">
        <v>0</v>
      </c>
      <c r="I37">
        <v>0.16410383197391501</v>
      </c>
      <c r="J37">
        <v>0.1666652943307228</v>
      </c>
      <c r="K37">
        <v>0</v>
      </c>
      <c r="L37">
        <v>0</v>
      </c>
      <c r="M37">
        <v>0.25882930279480049</v>
      </c>
      <c r="N37">
        <v>0.2458145704881663</v>
      </c>
      <c r="O37">
        <v>0.018751295027282101</v>
      </c>
      <c r="P37">
        <v>0</v>
      </c>
      <c r="Q37">
        <v>0</v>
      </c>
      <c r="R37">
        <v>0</v>
      </c>
      <c r="S37">
        <v>0.019567768345073601</v>
      </c>
      <c r="T37">
        <v>0</v>
      </c>
      <c r="U37">
        <v>0</v>
      </c>
      <c r="V37">
        <v>0</v>
      </c>
      <c r="W37" t="s">
        <v>155</v>
      </c>
      <c r="X37" t="s">
        <v>156</v>
      </c>
      <c r="Y37" t="s">
        <v>157</v>
      </c>
      <c r="Z37" t="s">
        <v>158</v>
      </c>
      <c r="AA37" t="s">
        <v>159</v>
      </c>
      <c r="AB37" t="s">
        <v>160</v>
      </c>
      <c r="AC37" t="s">
        <v>161</v>
      </c>
      <c r="AD37" t="s">
        <v>162</v>
      </c>
      <c r="AE37" t="s">
        <v>163</v>
      </c>
      <c r="AF37" t="s">
        <v>164</v>
      </c>
      <c r="AG37" t="s">
        <v>165</v>
      </c>
      <c r="AH37" t="s">
        <v>166</v>
      </c>
      <c r="AI37" t="s">
        <v>167</v>
      </c>
      <c r="AJ37" t="s">
        <v>168</v>
      </c>
      <c r="AK37" t="s">
        <v>169</v>
      </c>
      <c r="AL37" t="s">
        <v>170</v>
      </c>
      <c r="AM37">
        <v>0</v>
      </c>
      <c r="AN37">
        <v>0.34011701088594859</v>
      </c>
      <c r="AO37">
        <v>0</v>
      </c>
      <c r="AP37">
        <v>0</v>
      </c>
      <c r="AQ37">
        <v>0</v>
      </c>
      <c r="AR37">
        <v>0</v>
      </c>
      <c r="AS37">
        <v>0.26437680260166441</v>
      </c>
      <c r="AT37">
        <v>0</v>
      </c>
      <c r="AU37">
        <v>0</v>
      </c>
      <c r="AV37">
        <v>0</v>
      </c>
      <c r="AW37">
        <v>0</v>
      </c>
      <c r="AX37">
        <v>0</v>
      </c>
      <c r="AY37">
        <v>0</v>
      </c>
      <c r="AZ37">
        <v>0</v>
      </c>
      <c r="BA37">
        <v>0.014718984177300999</v>
      </c>
      <c r="BB37">
        <v>0</v>
      </c>
      <c r="BC37">
        <v>0</v>
      </c>
      <c r="BD37">
        <v>9.4618571189032679</v>
      </c>
      <c r="BE37">
        <v>9.3618502562977604</v>
      </c>
      <c r="BF37">
        <v>0</v>
      </c>
      <c r="BG37">
        <v>0</v>
      </c>
      <c r="BH37">
        <v>9.067959227018898</v>
      </c>
      <c r="BI37">
        <v>8.6069614198788305</v>
      </c>
      <c r="BJ37">
        <v>0.75488883641893034</v>
      </c>
      <c r="BK37">
        <v>0</v>
      </c>
      <c r="BL37">
        <v>0</v>
      </c>
      <c r="BM37">
        <v>0</v>
      </c>
      <c r="BN37">
        <v>0.3938978918843703</v>
      </c>
      <c r="BO37">
        <v>0</v>
      </c>
      <c r="BP37">
        <v>0</v>
      </c>
      <c r="BQ37">
        <v>0</v>
      </c>
      <c r="BR37">
        <v>0</v>
      </c>
      <c r="BS37">
        <v>10.30994349346766</v>
      </c>
      <c r="BT37">
        <v>0</v>
      </c>
      <c r="BU37">
        <v>0</v>
      </c>
      <c r="BV37">
        <v>0</v>
      </c>
      <c r="BW37">
        <v>0</v>
      </c>
      <c r="BX37">
        <v>8.119865989849</v>
      </c>
      <c r="BY37">
        <v>0</v>
      </c>
      <c r="BZ37">
        <v>0</v>
      </c>
      <c r="CA37">
        <v>0</v>
      </c>
      <c r="CB37">
        <v>0</v>
      </c>
      <c r="CC37">
        <v>0</v>
      </c>
      <c r="CD37">
        <v>0</v>
      </c>
      <c r="CE37">
        <v>0</v>
      </c>
      <c r="CF37">
        <v>0.3938978918843703</v>
      </c>
      <c r="CG37">
        <v>0</v>
      </c>
    </row>
    <row r="38">
      <c r="A38" t="s">
        <v>352</v>
      </c>
      <c r="B38">
        <v>2019</v>
      </c>
      <c r="C38" t="s">
        <v>355</v>
      </c>
      <c r="D38">
        <v>68</v>
      </c>
      <c r="E38" t="s">
        <v>171</v>
      </c>
      <c r="F38" t="s">
        <v>182</v>
      </c>
      <c r="G38" t="s">
        <v>210</v>
      </c>
      <c r="H38">
        <v>2.133799804582388</v>
      </c>
      <c r="I38">
        <v>4.5715365464377964</v>
      </c>
      <c r="J38">
        <v>2.4966635389873351</v>
      </c>
      <c r="K38">
        <v>0.5105459210802461</v>
      </c>
      <c r="L38">
        <v>0.98816696026982953</v>
      </c>
      <c r="M38">
        <v>2.4709146306834429</v>
      </c>
      <c r="N38">
        <v>3.279249432810563</v>
      </c>
      <c r="O38">
        <v>1.077181069102521</v>
      </c>
      <c r="P38">
        <v>0.2247729725594437</v>
      </c>
      <c r="Q38">
        <v>0.30186088452382731</v>
      </c>
      <c r="R38">
        <v>3.482122141446911</v>
      </c>
      <c r="S38">
        <v>6.0743132039420908</v>
      </c>
      <c r="T38">
        <v>3.4856796609834109</v>
      </c>
      <c r="U38">
        <v>3.4726789706449139</v>
      </c>
      <c r="V38">
        <v>1.0423694626589211</v>
      </c>
      <c r="W38" t="s">
        <v>155</v>
      </c>
      <c r="X38" t="s">
        <v>156</v>
      </c>
      <c r="Y38" t="s">
        <v>157</v>
      </c>
      <c r="Z38" t="s">
        <v>158</v>
      </c>
      <c r="AA38" t="s">
        <v>159</v>
      </c>
      <c r="AB38" t="s">
        <v>160</v>
      </c>
      <c r="AC38" t="s">
        <v>161</v>
      </c>
      <c r="AD38" t="s">
        <v>162</v>
      </c>
      <c r="AE38" t="s">
        <v>163</v>
      </c>
      <c r="AF38" t="s">
        <v>164</v>
      </c>
      <c r="AG38" t="s">
        <v>165</v>
      </c>
      <c r="AH38" t="s">
        <v>166</v>
      </c>
      <c r="AI38" t="s">
        <v>167</v>
      </c>
      <c r="AJ38" t="s">
        <v>168</v>
      </c>
      <c r="AK38" t="s">
        <v>169</v>
      </c>
      <c r="AL38" t="s">
        <v>170</v>
      </c>
      <c r="AM38">
        <v>0</v>
      </c>
      <c r="AN38">
        <v>1.2583580899458171</v>
      </c>
      <c r="AO38">
        <v>1.297244614197101</v>
      </c>
      <c r="AP38">
        <v>1.8570411050181961</v>
      </c>
      <c r="AQ38">
        <v>5.4851325546851211</v>
      </c>
      <c r="AR38">
        <v>1.2050746436591371</v>
      </c>
      <c r="AS38">
        <v>2.7864154142466839</v>
      </c>
      <c r="AT38">
        <v>0</v>
      </c>
      <c r="AU38">
        <v>0</v>
      </c>
      <c r="AV38">
        <v>10.55580245253641</v>
      </c>
      <c r="AW38">
        <v>0.78022193007934404</v>
      </c>
      <c r="AX38">
        <v>2.995433777023826</v>
      </c>
      <c r="AY38">
        <v>0.52934390457852498</v>
      </c>
      <c r="AZ38">
        <v>1.8209263589339919</v>
      </c>
      <c r="BA38">
        <v>4.2404129704233986</v>
      </c>
      <c r="BB38">
        <v>0.75326489891442949</v>
      </c>
      <c r="BC38">
        <v>169.07915275145331</v>
      </c>
      <c r="BD38">
        <v>263.58449462115249</v>
      </c>
      <c r="BE38">
        <v>140.24149590482099</v>
      </c>
      <c r="BF38">
        <v>31.83566965276124</v>
      </c>
      <c r="BG38">
        <v>68.192799484702462</v>
      </c>
      <c r="BH38">
        <v>86.567296988956031</v>
      </c>
      <c r="BI38">
        <v>114.819773694899</v>
      </c>
      <c r="BJ38">
        <v>43.365109592922089</v>
      </c>
      <c r="BK38">
        <v>10.25174356867354</v>
      </c>
      <c r="BL38">
        <v>14.709965204897911</v>
      </c>
      <c r="BM38">
        <v>80.854412427356465</v>
      </c>
      <c r="BN38">
        <v>122.275525930404</v>
      </c>
      <c r="BO38">
        <v>84.171973536040866</v>
      </c>
      <c r="BP38">
        <v>87.754023332963072</v>
      </c>
      <c r="BQ38">
        <v>28.163788137777338</v>
      </c>
      <c r="BR38">
        <v>0</v>
      </c>
      <c r="BS38">
        <v>38.144521992872932</v>
      </c>
      <c r="BT38">
        <v>18.993008241966251</v>
      </c>
      <c r="BU38">
        <v>22.807321956041388</v>
      </c>
      <c r="BV38">
        <v>120.94263013118029</v>
      </c>
      <c r="BW38">
        <v>16.339314526227191</v>
      </c>
      <c r="BX38">
        <v>85.579822182138116</v>
      </c>
      <c r="BY38">
        <v>0</v>
      </c>
      <c r="BZ38">
        <v>0</v>
      </c>
      <c r="CA38">
        <v>145.1680430384927</v>
      </c>
      <c r="CB38">
        <v>19.808267266484471</v>
      </c>
      <c r="CC38">
        <v>33.845533729838799</v>
      </c>
      <c r="CD38">
        <v>8.3622855911390115</v>
      </c>
      <c r="CE38">
        <v>29.202170888392111</v>
      </c>
      <c r="CF38">
        <v>113.4786008089316</v>
      </c>
      <c r="CG38">
        <v>20.262092061185559</v>
      </c>
    </row>
    <row r="39">
      <c r="A39" t="s">
        <v>352</v>
      </c>
      <c r="B39">
        <v>2019</v>
      </c>
      <c r="C39" t="s">
        <v>355</v>
      </c>
      <c r="D39">
        <v>69</v>
      </c>
      <c r="E39" t="s">
        <v>171</v>
      </c>
      <c r="F39" t="s">
        <v>183</v>
      </c>
      <c r="G39" t="s">
        <v>210</v>
      </c>
      <c r="H39">
        <v>0.53824360795992565</v>
      </c>
      <c r="I39">
        <v>0.40932867156761937</v>
      </c>
      <c r="J39">
        <v>0.31298256454501461</v>
      </c>
      <c r="K39">
        <v>0.2189341174775376</v>
      </c>
      <c r="L39">
        <v>0.48581777104665541</v>
      </c>
      <c r="M39">
        <v>0.70615656082233735</v>
      </c>
      <c r="N39">
        <v>0.1481693745698717</v>
      </c>
      <c r="O39">
        <v>0.28320386322869773</v>
      </c>
      <c r="P39">
        <v>0.088878178527445797</v>
      </c>
      <c r="Q39">
        <v>0.50852630469657178</v>
      </c>
      <c r="R39">
        <v>0.942136561911187</v>
      </c>
      <c r="S39">
        <v>0.60481813633002734</v>
      </c>
      <c r="T39">
        <v>0.47146741751833449</v>
      </c>
      <c r="U39">
        <v>0.5033183912718362</v>
      </c>
      <c r="V39">
        <v>0.099578401951557205</v>
      </c>
      <c r="W39" t="s">
        <v>155</v>
      </c>
      <c r="X39" t="s">
        <v>156</v>
      </c>
      <c r="Y39" t="s">
        <v>157</v>
      </c>
      <c r="Z39" t="s">
        <v>158</v>
      </c>
      <c r="AA39" t="s">
        <v>159</v>
      </c>
      <c r="AB39" t="s">
        <v>160</v>
      </c>
      <c r="AC39" t="s">
        <v>161</v>
      </c>
      <c r="AD39" t="s">
        <v>162</v>
      </c>
      <c r="AE39" t="s">
        <v>163</v>
      </c>
      <c r="AF39" t="s">
        <v>164</v>
      </c>
      <c r="AG39" t="s">
        <v>165</v>
      </c>
      <c r="AH39" t="s">
        <v>166</v>
      </c>
      <c r="AI39" t="s">
        <v>167</v>
      </c>
      <c r="AJ39" t="s">
        <v>168</v>
      </c>
      <c r="AK39" t="s">
        <v>169</v>
      </c>
      <c r="AL39" t="s">
        <v>170</v>
      </c>
      <c r="AM39">
        <v>0</v>
      </c>
      <c r="AN39">
        <v>0.032095435455558097</v>
      </c>
      <c r="AO39">
        <v>0</v>
      </c>
      <c r="AP39">
        <v>0.38709502387997807</v>
      </c>
      <c r="AQ39">
        <v>1.937294793107696</v>
      </c>
      <c r="AR39">
        <v>0.54495839451230899</v>
      </c>
      <c r="AS39">
        <v>0.80284237062262509</v>
      </c>
      <c r="AT39">
        <v>0</v>
      </c>
      <c r="AU39">
        <v>0</v>
      </c>
      <c r="AV39">
        <v>0.035041150030473998</v>
      </c>
      <c r="AW39">
        <v>0.097976194820395504</v>
      </c>
      <c r="AX39">
        <v>0</v>
      </c>
      <c r="AY39">
        <v>0</v>
      </c>
      <c r="AZ39">
        <v>1.156589504393841</v>
      </c>
      <c r="BA39">
        <v>1.0837342787620341</v>
      </c>
      <c r="BB39">
        <v>0</v>
      </c>
      <c r="BC39">
        <v>42.649630491254356</v>
      </c>
      <c r="BD39">
        <v>23.600968718749531</v>
      </c>
      <c r="BE39">
        <v>17.580720172540119</v>
      </c>
      <c r="BF39">
        <v>13.651885074287369</v>
      </c>
      <c r="BG39">
        <v>33.52598819742299</v>
      </c>
      <c r="BH39">
        <v>24.73985299301853</v>
      </c>
      <c r="BI39">
        <v>5.1880085382971819</v>
      </c>
      <c r="BJ39">
        <v>11.40120906161463</v>
      </c>
      <c r="BK39">
        <v>4.0536737346087994</v>
      </c>
      <c r="BL39">
        <v>24.780965773892511</v>
      </c>
      <c r="BM39">
        <v>21.876285507895979</v>
      </c>
      <c r="BN39">
        <v>12.17494936942108</v>
      </c>
      <c r="BO39">
        <v>11.38496558781959</v>
      </c>
      <c r="BP39">
        <v>12.718772516820239</v>
      </c>
      <c r="BQ39">
        <v>2.6905095708658209</v>
      </c>
      <c r="BR39">
        <v>0</v>
      </c>
      <c r="BS39">
        <v>0.97290672137537937</v>
      </c>
      <c r="BT39">
        <v>0</v>
      </c>
      <c r="BU39">
        <v>4.7541224657629133</v>
      </c>
      <c r="BV39">
        <v>42.715745751259398</v>
      </c>
      <c r="BW39">
        <v>7.3889585665890447</v>
      </c>
      <c r="BX39">
        <v>24.657883733659169</v>
      </c>
      <c r="BY39">
        <v>0</v>
      </c>
      <c r="BZ39">
        <v>0</v>
      </c>
      <c r="CA39">
        <v>0.48190132380886208</v>
      </c>
      <c r="CB39">
        <v>2.4874187432262831</v>
      </c>
      <c r="CC39">
        <v>0</v>
      </c>
      <c r="CD39">
        <v>0</v>
      </c>
      <c r="CE39">
        <v>18.548209920362861</v>
      </c>
      <c r="CF39">
        <v>29.002045428210451</v>
      </c>
      <c r="CG39">
        <v>0</v>
      </c>
    </row>
    <row r="40">
      <c r="A40" t="s">
        <v>352</v>
      </c>
      <c r="B40">
        <v>2019</v>
      </c>
      <c r="C40" t="s">
        <v>355</v>
      </c>
      <c r="D40">
        <v>70</v>
      </c>
      <c r="E40" t="s">
        <v>171</v>
      </c>
      <c r="F40" t="s">
        <v>184</v>
      </c>
      <c r="G40" t="s">
        <v>210</v>
      </c>
      <c r="H40">
        <v>0.39398718939692728</v>
      </c>
      <c r="I40">
        <v>0.89894613406224888</v>
      </c>
      <c r="J40">
        <v>3.0943312281484152</v>
      </c>
      <c r="K40">
        <v>3.976500751337432</v>
      </c>
      <c r="L40">
        <v>2.598109755198819</v>
      </c>
      <c r="M40">
        <v>1.637573138178092</v>
      </c>
      <c r="N40">
        <v>2.9141517730090469</v>
      </c>
      <c r="O40">
        <v>4.1084984712481054</v>
      </c>
      <c r="P40">
        <v>4.3109183344426514</v>
      </c>
      <c r="Q40">
        <v>2.8481126228005329</v>
      </c>
      <c r="R40">
        <v>0</v>
      </c>
      <c r="S40">
        <v>0.0262715076862816</v>
      </c>
      <c r="T40">
        <v>0.1055009476171969</v>
      </c>
      <c r="U40">
        <v>0.37571603970247669</v>
      </c>
      <c r="V40">
        <v>0.41930371207205341</v>
      </c>
      <c r="W40" t="s">
        <v>155</v>
      </c>
      <c r="X40" t="s">
        <v>156</v>
      </c>
      <c r="Y40" t="s">
        <v>157</v>
      </c>
      <c r="Z40" t="s">
        <v>158</v>
      </c>
      <c r="AA40" t="s">
        <v>159</v>
      </c>
      <c r="AB40" t="s">
        <v>160</v>
      </c>
      <c r="AC40" t="s">
        <v>161</v>
      </c>
      <c r="AD40" t="s">
        <v>162</v>
      </c>
      <c r="AE40" t="s">
        <v>163</v>
      </c>
      <c r="AF40" t="s">
        <v>164</v>
      </c>
      <c r="AG40" t="s">
        <v>165</v>
      </c>
      <c r="AH40" t="s">
        <v>166</v>
      </c>
      <c r="AI40" t="s">
        <v>167</v>
      </c>
      <c r="AJ40" t="s">
        <v>168</v>
      </c>
      <c r="AK40" t="s">
        <v>169</v>
      </c>
      <c r="AL40" t="s">
        <v>170</v>
      </c>
      <c r="AM40">
        <v>0</v>
      </c>
      <c r="AN40">
        <v>0.18047906614463169</v>
      </c>
      <c r="AO40">
        <v>0</v>
      </c>
      <c r="AP40">
        <v>0</v>
      </c>
      <c r="AQ40">
        <v>0.21437288885700331</v>
      </c>
      <c r="AR40">
        <v>0</v>
      </c>
      <c r="AS40">
        <v>21.206481134596832</v>
      </c>
      <c r="AT40">
        <v>0</v>
      </c>
      <c r="AU40">
        <v>0</v>
      </c>
      <c r="AV40">
        <v>0.0800001623309788</v>
      </c>
      <c r="AW40">
        <v>0.24714715810550231</v>
      </c>
      <c r="AX40">
        <v>0</v>
      </c>
      <c r="AY40">
        <v>0</v>
      </c>
      <c r="AZ40">
        <v>0.37714879631709969</v>
      </c>
      <c r="BA40">
        <v>0.34290371900712813</v>
      </c>
      <c r="BB40">
        <v>0</v>
      </c>
      <c r="BC40">
        <v>31.21896441976488</v>
      </c>
      <c r="BD40">
        <v>51.831208179462116</v>
      </c>
      <c r="BE40">
        <v>173.81342479033049</v>
      </c>
      <c r="BF40">
        <v>247.95921202480349</v>
      </c>
      <c r="BG40">
        <v>179.29397024885719</v>
      </c>
      <c r="BH40">
        <v>57.371581532377498</v>
      </c>
      <c r="BI40">
        <v>102.0362293095552</v>
      </c>
      <c r="BJ40">
        <v>165.39975643692819</v>
      </c>
      <c r="BK40">
        <v>196.6180755940824</v>
      </c>
      <c r="BL40">
        <v>138.79121055089649</v>
      </c>
      <c r="BM40">
        <v>0</v>
      </c>
      <c r="BN40">
        <v>0.52884372462717055</v>
      </c>
      <c r="BO40">
        <v>2.5476302570949869</v>
      </c>
      <c r="BP40">
        <v>9.4942821934665123</v>
      </c>
      <c r="BQ40">
        <v>11.32917006418965</v>
      </c>
      <c r="BR40">
        <v>0</v>
      </c>
      <c r="BS40">
        <v>5.4708494845878866</v>
      </c>
      <c r="BT40">
        <v>0</v>
      </c>
      <c r="BU40">
        <v>0</v>
      </c>
      <c r="BV40">
        <v>4.7267446590766173</v>
      </c>
      <c r="BW40">
        <v>0</v>
      </c>
      <c r="BX40">
        <v>651.31956826269288</v>
      </c>
      <c r="BY40">
        <v>0</v>
      </c>
      <c r="BZ40">
        <v>0</v>
      </c>
      <c r="CA40">
        <v>1.100197456381858</v>
      </c>
      <c r="CB40">
        <v>6.2745698027329668</v>
      </c>
      <c r="CC40">
        <v>0</v>
      </c>
      <c r="CD40">
        <v>0</v>
      </c>
      <c r="CE40">
        <v>6.0483300416667607</v>
      </c>
      <c r="CF40">
        <v>9.1765199560793249</v>
      </c>
      <c r="CG40">
        <v>0</v>
      </c>
    </row>
    <row r="41">
      <c r="A41" t="s">
        <v>352</v>
      </c>
      <c r="B41">
        <v>2019</v>
      </c>
      <c r="C41" t="s">
        <v>355</v>
      </c>
      <c r="D41">
        <v>71</v>
      </c>
      <c r="E41" t="s">
        <v>171</v>
      </c>
      <c r="F41" t="s">
        <v>185</v>
      </c>
      <c r="G41" t="s">
        <v>210</v>
      </c>
      <c r="H41">
        <v>0.61906901438934003</v>
      </c>
      <c r="I41">
        <v>0.61774520641677555</v>
      </c>
      <c r="J41">
        <v>0.2318144387013043</v>
      </c>
      <c r="K41">
        <v>0.18426545404880509</v>
      </c>
      <c r="L41">
        <v>0.12354706393483759</v>
      </c>
      <c r="M41">
        <v>0.51071187149066566</v>
      </c>
      <c r="N41">
        <v>0.19570401546072119</v>
      </c>
      <c r="O41">
        <v>0</v>
      </c>
      <c r="P41">
        <v>0</v>
      </c>
      <c r="Q41">
        <v>0</v>
      </c>
      <c r="R41">
        <v>1.3244364910651321</v>
      </c>
      <c r="S41">
        <v>1.079212738774384</v>
      </c>
      <c r="T41">
        <v>0.90831892253635749</v>
      </c>
      <c r="U41">
        <v>0.020450672361733001</v>
      </c>
      <c r="V41">
        <v>0.66752327103737141</v>
      </c>
      <c r="W41" t="s">
        <v>155</v>
      </c>
      <c r="X41" t="s">
        <v>156</v>
      </c>
      <c r="Y41" t="s">
        <v>157</v>
      </c>
      <c r="Z41" t="s">
        <v>158</v>
      </c>
      <c r="AA41" t="s">
        <v>159</v>
      </c>
      <c r="AB41" t="s">
        <v>160</v>
      </c>
      <c r="AC41" t="s">
        <v>161</v>
      </c>
      <c r="AD41" t="s">
        <v>162</v>
      </c>
      <c r="AE41" t="s">
        <v>163</v>
      </c>
      <c r="AF41" t="s">
        <v>164</v>
      </c>
      <c r="AG41" t="s">
        <v>165</v>
      </c>
      <c r="AH41" t="s">
        <v>166</v>
      </c>
      <c r="AI41" t="s">
        <v>167</v>
      </c>
      <c r="AJ41" t="s">
        <v>168</v>
      </c>
      <c r="AK41" t="s">
        <v>169</v>
      </c>
      <c r="AL41" t="s">
        <v>170</v>
      </c>
      <c r="AM41">
        <v>2.5325851860297219</v>
      </c>
      <c r="AN41">
        <v>0</v>
      </c>
      <c r="AO41">
        <v>0</v>
      </c>
      <c r="AP41">
        <v>0</v>
      </c>
      <c r="AQ41">
        <v>1.745072553858795</v>
      </c>
      <c r="AR41">
        <v>0.95013355503133468</v>
      </c>
      <c r="AS41">
        <v>0.1051631131151859</v>
      </c>
      <c r="AT41">
        <v>0</v>
      </c>
      <c r="AU41">
        <v>0</v>
      </c>
      <c r="AV41">
        <v>0</v>
      </c>
      <c r="AW41">
        <v>0</v>
      </c>
      <c r="AX41">
        <v>0</v>
      </c>
      <c r="AY41">
        <v>1.6415266719164101</v>
      </c>
      <c r="AZ41">
        <v>0</v>
      </c>
      <c r="BA41">
        <v>0.14020869836553371</v>
      </c>
      <c r="BB41">
        <v>0</v>
      </c>
      <c r="BC41">
        <v>49.054116615270956</v>
      </c>
      <c r="BD41">
        <v>35.617796420086187</v>
      </c>
      <c r="BE41">
        <v>13.02137959245948</v>
      </c>
      <c r="BF41">
        <v>11.490081266542489</v>
      </c>
      <c r="BG41">
        <v>8.5259075607340229</v>
      </c>
      <c r="BH41">
        <v>17.89254299040249</v>
      </c>
      <c r="BI41">
        <v>6.8523883976474309</v>
      </c>
      <c r="BJ41">
        <v>0</v>
      </c>
      <c r="BK41">
        <v>0</v>
      </c>
      <c r="BL41">
        <v>0</v>
      </c>
      <c r="BM41">
        <v>30.753238953853518</v>
      </c>
      <c r="BN41">
        <v>21.724481565881351</v>
      </c>
      <c r="BO41">
        <v>21.934028294626842</v>
      </c>
      <c r="BP41">
        <v>0.51678510878102346</v>
      </c>
      <c r="BQ41">
        <v>18.03581614390049</v>
      </c>
      <c r="BR41">
        <v>33.435251708321957</v>
      </c>
      <c r="BS41">
        <v>0</v>
      </c>
      <c r="BT41">
        <v>0</v>
      </c>
      <c r="BU41">
        <v>0</v>
      </c>
      <c r="BV41">
        <v>38.477404571225406</v>
      </c>
      <c r="BW41">
        <v>12.882630199935219</v>
      </c>
      <c r="BX41">
        <v>3.2298990575857198</v>
      </c>
      <c r="BY41">
        <v>0</v>
      </c>
      <c r="BZ41">
        <v>0</v>
      </c>
      <c r="CA41">
        <v>0</v>
      </c>
      <c r="CB41">
        <v>0</v>
      </c>
      <c r="CC41">
        <v>0</v>
      </c>
      <c r="CD41">
        <v>25.931940874933922</v>
      </c>
      <c r="CE41">
        <v>0</v>
      </c>
      <c r="CF41">
        <v>3.7521550430909172</v>
      </c>
      <c r="CG41">
        <v>0</v>
      </c>
    </row>
    <row r="42">
      <c r="A42" t="s">
        <v>352</v>
      </c>
      <c r="B42">
        <v>2019</v>
      </c>
      <c r="C42" t="s">
        <v>355</v>
      </c>
      <c r="D42">
        <v>72</v>
      </c>
      <c r="E42" t="s">
        <v>171</v>
      </c>
      <c r="F42" t="s">
        <v>186</v>
      </c>
      <c r="G42" t="s">
        <v>210</v>
      </c>
      <c r="H42">
        <v>0.44438652037317861</v>
      </c>
      <c r="I42">
        <v>0.68347479152311064</v>
      </c>
      <c r="J42">
        <v>0.25736465622663512</v>
      </c>
      <c r="K42">
        <v>0.19534136523242451</v>
      </c>
      <c r="L42">
        <v>0.1163332686524142</v>
      </c>
      <c r="M42">
        <v>0.52751162135896745</v>
      </c>
      <c r="N42">
        <v>0.41222857164207283</v>
      </c>
      <c r="O42">
        <v>0.17343896693798039</v>
      </c>
      <c r="P42">
        <v>0.1546643843283626</v>
      </c>
      <c r="Q42">
        <v>0.152277453001637</v>
      </c>
      <c r="R42">
        <v>0</v>
      </c>
      <c r="S42">
        <v>1.20341786054569</v>
      </c>
      <c r="T42">
        <v>0.28944449532235361</v>
      </c>
      <c r="U42">
        <v>0.74779485914134991</v>
      </c>
      <c r="V42">
        <v>0.17775337683924189</v>
      </c>
      <c r="W42" t="s">
        <v>155</v>
      </c>
      <c r="X42" t="s">
        <v>156</v>
      </c>
      <c r="Y42" t="s">
        <v>157</v>
      </c>
      <c r="Z42" t="s">
        <v>158</v>
      </c>
      <c r="AA42" t="s">
        <v>159</v>
      </c>
      <c r="AB42" t="s">
        <v>160</v>
      </c>
      <c r="AC42" t="s">
        <v>161</v>
      </c>
      <c r="AD42" t="s">
        <v>162</v>
      </c>
      <c r="AE42" t="s">
        <v>163</v>
      </c>
      <c r="AF42" t="s">
        <v>164</v>
      </c>
      <c r="AG42" t="s">
        <v>165</v>
      </c>
      <c r="AH42" t="s">
        <v>166</v>
      </c>
      <c r="AI42" t="s">
        <v>167</v>
      </c>
      <c r="AJ42" t="s">
        <v>168</v>
      </c>
      <c r="AK42" t="s">
        <v>169</v>
      </c>
      <c r="AL42" t="s">
        <v>170</v>
      </c>
      <c r="AM42">
        <v>0</v>
      </c>
      <c r="AN42">
        <v>0.14273669373831749</v>
      </c>
      <c r="AO42">
        <v>0</v>
      </c>
      <c r="AP42">
        <v>2.6318162928427649</v>
      </c>
      <c r="AQ42">
        <v>0.29282130701838532</v>
      </c>
      <c r="AR42">
        <v>3.8037202820302669</v>
      </c>
      <c r="AS42">
        <v>0</v>
      </c>
      <c r="AT42">
        <v>0</v>
      </c>
      <c r="AU42">
        <v>0</v>
      </c>
      <c r="AV42">
        <v>0.46727716295830263</v>
      </c>
      <c r="AW42">
        <v>0</v>
      </c>
      <c r="AX42">
        <v>0.35423948629384239</v>
      </c>
      <c r="AY42">
        <v>0</v>
      </c>
      <c r="AZ42">
        <v>0.26046467959588798</v>
      </c>
      <c r="BA42">
        <v>0</v>
      </c>
      <c r="BB42">
        <v>0</v>
      </c>
      <c r="BC42">
        <v>35.212533152128877</v>
      </c>
      <c r="BD42">
        <v>39.407616165793243</v>
      </c>
      <c r="BE42">
        <v>14.456575272811079</v>
      </c>
      <c r="BF42">
        <v>12.18073226381019</v>
      </c>
      <c r="BG42">
        <v>8.0280879462392569</v>
      </c>
      <c r="BH42">
        <v>18.481114087975051</v>
      </c>
      <c r="BI42">
        <v>14.43378805922281</v>
      </c>
      <c r="BJ42">
        <v>6.9822985426351538</v>
      </c>
      <c r="BK42">
        <v>7.0541381790100246</v>
      </c>
      <c r="BL42">
        <v>7.4206237044526526</v>
      </c>
      <c r="BM42">
        <v>0</v>
      </c>
      <c r="BN42">
        <v>24.2247225113071</v>
      </c>
      <c r="BO42">
        <v>6.989487494542832</v>
      </c>
      <c r="BP42">
        <v>18.896652432336161</v>
      </c>
      <c r="BQ42">
        <v>4.8027197893008617</v>
      </c>
      <c r="BR42">
        <v>0</v>
      </c>
      <c r="BS42">
        <v>4.3267675528876346</v>
      </c>
      <c r="BT42">
        <v>0</v>
      </c>
      <c r="BU42">
        <v>32.3227533078392</v>
      </c>
      <c r="BV42">
        <v>6.4564673098016643</v>
      </c>
      <c r="BW42">
        <v>51.57371983960001</v>
      </c>
      <c r="BX42">
        <v>0</v>
      </c>
      <c r="BY42">
        <v>0</v>
      </c>
      <c r="BZ42">
        <v>0</v>
      </c>
      <c r="CA42">
        <v>6.4262012867563802</v>
      </c>
      <c r="CB42">
        <v>0</v>
      </c>
      <c r="CC42">
        <v>4.0025670317810693</v>
      </c>
      <c r="CD42">
        <v>0</v>
      </c>
      <c r="CE42">
        <v>4.1770684721166909</v>
      </c>
      <c r="CF42">
        <v>0</v>
      </c>
      <c r="CG42">
        <v>0</v>
      </c>
    </row>
    <row r="43">
      <c r="A43" t="s">
        <v>352</v>
      </c>
      <c r="B43">
        <v>2019</v>
      </c>
      <c r="C43" t="s">
        <v>355</v>
      </c>
      <c r="D43">
        <v>73</v>
      </c>
      <c r="E43" t="s">
        <v>171</v>
      </c>
      <c r="F43" t="s">
        <v>187</v>
      </c>
      <c r="G43" t="s">
        <v>210</v>
      </c>
      <c r="H43">
        <v>0.4190921559485471</v>
      </c>
      <c r="I43">
        <v>0.14546363146044181</v>
      </c>
      <c r="J43">
        <v>0.032577732638413598</v>
      </c>
      <c r="K43">
        <v>0.073542671155323106</v>
      </c>
      <c r="L43">
        <v>0.26745073847692841</v>
      </c>
      <c r="M43">
        <v>0.13082251164582531</v>
      </c>
      <c r="N43">
        <v>0.052263096452287099</v>
      </c>
      <c r="O43">
        <v>0.020459368506787801</v>
      </c>
      <c r="P43">
        <v>0.053542146281266099</v>
      </c>
      <c r="Q43">
        <v>0.37874524306913382</v>
      </c>
      <c r="R43">
        <v>0.056854894821914602</v>
      </c>
      <c r="S43">
        <v>0.26042278865141982</v>
      </c>
      <c r="T43">
        <v>0.21013009915544639</v>
      </c>
      <c r="U43">
        <v>0.81817319142228639</v>
      </c>
      <c r="V43">
        <v>0.22282252780280781</v>
      </c>
      <c r="W43" t="s">
        <v>155</v>
      </c>
      <c r="X43" t="s">
        <v>156</v>
      </c>
      <c r="Y43" t="s">
        <v>157</v>
      </c>
      <c r="Z43" t="s">
        <v>158</v>
      </c>
      <c r="AA43" t="s">
        <v>159</v>
      </c>
      <c r="AB43" t="s">
        <v>160</v>
      </c>
      <c r="AC43" t="s">
        <v>161</v>
      </c>
      <c r="AD43" t="s">
        <v>162</v>
      </c>
      <c r="AE43" t="s">
        <v>163</v>
      </c>
      <c r="AF43" t="s">
        <v>164</v>
      </c>
      <c r="AG43" t="s">
        <v>165</v>
      </c>
      <c r="AH43" t="s">
        <v>166</v>
      </c>
      <c r="AI43" t="s">
        <v>167</v>
      </c>
      <c r="AJ43" t="s">
        <v>168</v>
      </c>
      <c r="AK43" t="s">
        <v>169</v>
      </c>
      <c r="AL43" t="s">
        <v>170</v>
      </c>
      <c r="AM43">
        <v>0.83632857343784228</v>
      </c>
      <c r="AN43">
        <v>0.15448673645724589</v>
      </c>
      <c r="AO43">
        <v>0</v>
      </c>
      <c r="AP43">
        <v>0</v>
      </c>
      <c r="AQ43">
        <v>0.2447786601127469</v>
      </c>
      <c r="AR43">
        <v>0</v>
      </c>
      <c r="AS43">
        <v>0</v>
      </c>
      <c r="AT43">
        <v>0</v>
      </c>
      <c r="AU43">
        <v>0.25843482565159681</v>
      </c>
      <c r="AV43">
        <v>1.786979928835303</v>
      </c>
      <c r="AW43">
        <v>0.20251609918453739</v>
      </c>
      <c r="AX43">
        <v>0.055428939367575501</v>
      </c>
      <c r="AY43">
        <v>0</v>
      </c>
      <c r="AZ43">
        <v>0.060702737765478798</v>
      </c>
      <c r="BA43">
        <v>0.047401593701200499</v>
      </c>
      <c r="BB43">
        <v>0</v>
      </c>
      <c r="BC43">
        <v>33.208244981739718</v>
      </c>
      <c r="BD43">
        <v>8.387105165796978</v>
      </c>
      <c r="BE43">
        <v>1.829942195675893</v>
      </c>
      <c r="BF43">
        <v>4.5858366262699484</v>
      </c>
      <c r="BG43">
        <v>18.456612408911791</v>
      </c>
      <c r="BH43">
        <v>4.5833033152395419</v>
      </c>
      <c r="BI43">
        <v>1.829942195675893</v>
      </c>
      <c r="BJ43">
        <v>0.82365238579438027</v>
      </c>
      <c r="BK43">
        <v>2.442021153796794</v>
      </c>
      <c r="BL43">
        <v>18.456612408911791</v>
      </c>
      <c r="BM43">
        <v>1.3201630866787739</v>
      </c>
      <c r="BN43">
        <v>5.2422936350975808</v>
      </c>
      <c r="BO43">
        <v>5.0742084372285214</v>
      </c>
      <c r="BP43">
        <v>20.67510125105014</v>
      </c>
      <c r="BQ43">
        <v>6.0204435089209092</v>
      </c>
      <c r="BR43">
        <v>11.04123032781094</v>
      </c>
      <c r="BS43">
        <v>4.6829457874382303</v>
      </c>
      <c r="BT43">
        <v>0</v>
      </c>
      <c r="BU43">
        <v>0</v>
      </c>
      <c r="BV43">
        <v>5.3971667336891382</v>
      </c>
      <c r="BW43">
        <v>0</v>
      </c>
      <c r="BX43">
        <v>0</v>
      </c>
      <c r="BY43">
        <v>0</v>
      </c>
      <c r="BZ43">
        <v>12.76127973114267</v>
      </c>
      <c r="CA43">
        <v>24.575334787148542</v>
      </c>
      <c r="CB43">
        <v>5.1414768846669681</v>
      </c>
      <c r="CC43">
        <v>0.6262939449252074</v>
      </c>
      <c r="CD43">
        <v>0</v>
      </c>
      <c r="CE43">
        <v>0.97348896781224648</v>
      </c>
      <c r="CF43">
        <v>1.2685242137603889</v>
      </c>
      <c r="CG43">
        <v>0</v>
      </c>
    </row>
    <row r="44">
      <c r="A44" t="s">
        <v>352</v>
      </c>
      <c r="B44">
        <v>2019</v>
      </c>
      <c r="C44" t="s">
        <v>355</v>
      </c>
      <c r="D44">
        <v>74</v>
      </c>
      <c r="E44" t="s">
        <v>171</v>
      </c>
      <c r="F44" t="s">
        <v>188</v>
      </c>
      <c r="G44" t="s">
        <v>210</v>
      </c>
      <c r="H44">
        <v>0</v>
      </c>
      <c r="I44">
        <v>0.0086364313457685006</v>
      </c>
      <c r="J44">
        <v>0.078810754195242999</v>
      </c>
      <c r="K44">
        <v>0.0344418999171901</v>
      </c>
      <c r="L44">
        <v>0</v>
      </c>
      <c r="M44">
        <v>0.014213331066221401</v>
      </c>
      <c r="N44">
        <v>0.12643280285033531</v>
      </c>
      <c r="O44">
        <v>0</v>
      </c>
      <c r="P44">
        <v>0</v>
      </c>
      <c r="Q44">
        <v>0</v>
      </c>
      <c r="R44">
        <v>0.092492507695941598</v>
      </c>
      <c r="S44">
        <v>0</v>
      </c>
      <c r="T44">
        <v>0</v>
      </c>
      <c r="U44">
        <v>0</v>
      </c>
      <c r="V44">
        <v>0</v>
      </c>
      <c r="W44" t="s">
        <v>155</v>
      </c>
      <c r="X44" t="s">
        <v>156</v>
      </c>
      <c r="Y44" t="s">
        <v>157</v>
      </c>
      <c r="Z44" t="s">
        <v>158</v>
      </c>
      <c r="AA44" t="s">
        <v>159</v>
      </c>
      <c r="AB44" t="s">
        <v>160</v>
      </c>
      <c r="AC44" t="s">
        <v>161</v>
      </c>
      <c r="AD44" t="s">
        <v>162</v>
      </c>
      <c r="AE44" t="s">
        <v>163</v>
      </c>
      <c r="AF44" t="s">
        <v>164</v>
      </c>
      <c r="AG44" t="s">
        <v>165</v>
      </c>
      <c r="AH44" t="s">
        <v>166</v>
      </c>
      <c r="AI44" t="s">
        <v>167</v>
      </c>
      <c r="AJ44" t="s">
        <v>168</v>
      </c>
      <c r="AK44" t="s">
        <v>169</v>
      </c>
      <c r="AL44" t="s">
        <v>170</v>
      </c>
      <c r="AM44">
        <v>0</v>
      </c>
      <c r="AN44">
        <v>0.14604075478528039</v>
      </c>
      <c r="AO44">
        <v>0.14668793631383731</v>
      </c>
      <c r="AP44">
        <v>0</v>
      </c>
      <c r="AQ44">
        <v>0</v>
      </c>
      <c r="AR44">
        <v>0</v>
      </c>
      <c r="AS44">
        <v>0</v>
      </c>
      <c r="AT44">
        <v>0</v>
      </c>
      <c r="AU44">
        <v>0</v>
      </c>
      <c r="AV44">
        <v>0</v>
      </c>
      <c r="AW44">
        <v>0</v>
      </c>
      <c r="AX44">
        <v>0</v>
      </c>
      <c r="AY44">
        <v>0</v>
      </c>
      <c r="AZ44">
        <v>0</v>
      </c>
      <c r="BA44">
        <v>0</v>
      </c>
      <c r="BB44">
        <v>0.0185120892061615</v>
      </c>
      <c r="BC44">
        <v>0</v>
      </c>
      <c r="BD44">
        <v>0.49795716789763</v>
      </c>
      <c r="BE44">
        <v>4.4269233275265476</v>
      </c>
      <c r="BF44">
        <v>2.147663711928447</v>
      </c>
      <c r="BG44">
        <v>0</v>
      </c>
      <c r="BH44">
        <v>0.49795716789763</v>
      </c>
      <c r="BI44">
        <v>4.4269233275265476</v>
      </c>
      <c r="BJ44">
        <v>0</v>
      </c>
      <c r="BK44">
        <v>0</v>
      </c>
      <c r="BL44">
        <v>0</v>
      </c>
      <c r="BM44">
        <v>2.147663711928447</v>
      </c>
      <c r="BN44">
        <v>0</v>
      </c>
      <c r="BO44">
        <v>0</v>
      </c>
      <c r="BP44">
        <v>0</v>
      </c>
      <c r="BQ44">
        <v>0</v>
      </c>
      <c r="BR44">
        <v>0</v>
      </c>
      <c r="BS44">
        <v>4.4269233275265476</v>
      </c>
      <c r="BT44">
        <v>2.147663711928447</v>
      </c>
      <c r="BU44">
        <v>0</v>
      </c>
      <c r="BV44">
        <v>0</v>
      </c>
      <c r="BW44">
        <v>0</v>
      </c>
      <c r="BX44">
        <v>0</v>
      </c>
      <c r="BY44">
        <v>0</v>
      </c>
      <c r="BZ44">
        <v>0</v>
      </c>
      <c r="CA44">
        <v>0</v>
      </c>
      <c r="CB44">
        <v>0</v>
      </c>
      <c r="CC44">
        <v>0</v>
      </c>
      <c r="CD44">
        <v>0</v>
      </c>
      <c r="CE44">
        <v>0</v>
      </c>
      <c r="CF44">
        <v>0</v>
      </c>
      <c r="CG44">
        <v>0.49795716789763</v>
      </c>
    </row>
    <row r="45">
      <c r="A45" t="s">
        <v>352</v>
      </c>
      <c r="B45">
        <v>2019</v>
      </c>
      <c r="C45" t="s">
        <v>355</v>
      </c>
      <c r="D45">
        <v>122</v>
      </c>
      <c r="E45" t="s">
        <v>18</v>
      </c>
      <c r="F45" t="s">
        <v>14</v>
      </c>
      <c r="G45" t="s">
        <v>370</v>
      </c>
      <c r="H45">
        <v>86.053570061184658</v>
      </c>
      <c r="I45">
        <v>76.703487125887804</v>
      </c>
      <c r="J45">
        <v>91.505898580217959</v>
      </c>
      <c r="K45">
        <v>96.381318034333887</v>
      </c>
      <c r="L45">
        <v>93.862891721536016</v>
      </c>
      <c r="M45">
        <v>78.752961467303578</v>
      </c>
      <c r="N45">
        <v>93.403125861870905</v>
      </c>
      <c r="O45">
        <v>96.919657163111367</v>
      </c>
      <c r="P45">
        <v>98.902089326216981</v>
      </c>
      <c r="Q45">
        <v>98.856779624574585</v>
      </c>
      <c r="R45">
        <v>69.335755006549519</v>
      </c>
      <c r="S45">
        <v>68.5898836773178</v>
      </c>
      <c r="T45">
        <v>77.640340573117101</v>
      </c>
      <c r="U45">
        <v>86.604004467013411</v>
      </c>
      <c r="V45">
        <v>94.570594064611015</v>
      </c>
      <c r="W45" t="s">
        <v>155</v>
      </c>
      <c r="X45" t="s">
        <v>156</v>
      </c>
      <c r="Y45" t="s">
        <v>157</v>
      </c>
      <c r="Z45" t="s">
        <v>158</v>
      </c>
      <c r="AA45" t="s">
        <v>159</v>
      </c>
      <c r="AB45" t="s">
        <v>160</v>
      </c>
      <c r="AC45" t="s">
        <v>161</v>
      </c>
      <c r="AD45" t="s">
        <v>162</v>
      </c>
      <c r="AE45" t="s">
        <v>163</v>
      </c>
      <c r="AF45" t="s">
        <v>164</v>
      </c>
      <c r="AG45" t="s">
        <v>165</v>
      </c>
      <c r="AH45" t="s">
        <v>166</v>
      </c>
      <c r="AI45" t="s">
        <v>167</v>
      </c>
      <c r="AJ45" t="s">
        <v>168</v>
      </c>
      <c r="AK45" t="s">
        <v>169</v>
      </c>
      <c r="AL45" t="s">
        <v>170</v>
      </c>
      <c r="AM45">
        <v>97.153913124553512</v>
      </c>
      <c r="AN45">
        <v>93.774698273188932</v>
      </c>
      <c r="AO45">
        <v>86.398564783333768</v>
      </c>
      <c r="AP45">
        <v>93.016023749579929</v>
      </c>
      <c r="AQ45">
        <v>75.800825753346359</v>
      </c>
      <c r="AR45">
        <v>71.810109824304931</v>
      </c>
      <c r="AS45">
        <v>87.9323532248589</v>
      </c>
      <c r="AT45">
        <v>98.097650131257424</v>
      </c>
      <c r="AU45">
        <v>98.72455315117557</v>
      </c>
      <c r="AV45">
        <v>69.387804942192815</v>
      </c>
      <c r="AW45">
        <v>97.143272905012452</v>
      </c>
      <c r="AX45">
        <v>96.988725271739597</v>
      </c>
      <c r="AY45">
        <v>93.317335717163132</v>
      </c>
      <c r="AZ45">
        <v>89.019095053165756</v>
      </c>
      <c r="BA45">
        <v>73.649901412124109</v>
      </c>
      <c r="BB45">
        <v>92.74538063011029</v>
      </c>
      <c r="BC45">
        <v>6818.75810745541</v>
      </c>
      <c r="BD45">
        <v>4422.5502048126991</v>
      </c>
      <c r="BE45">
        <v>5140.0294435387686</v>
      </c>
      <c r="BF45">
        <v>6009.9663418062964</v>
      </c>
      <c r="BG45">
        <v>6477.4209334759034</v>
      </c>
      <c r="BH45">
        <v>2759.071851144533</v>
      </c>
      <c r="BI45">
        <v>3270.4208672118189</v>
      </c>
      <c r="BJ45">
        <v>3901.7874293766909</v>
      </c>
      <c r="BK45">
        <v>4510.8575405358351</v>
      </c>
      <c r="BL45">
        <v>4817.3839775221613</v>
      </c>
      <c r="BM45">
        <v>1609.9669981513689</v>
      </c>
      <c r="BN45">
        <v>1380.7098545241929</v>
      </c>
      <c r="BO45">
        <v>1874.8540679741809</v>
      </c>
      <c r="BP45">
        <v>2188.468871718067</v>
      </c>
      <c r="BQ45">
        <v>2555.2035729302379</v>
      </c>
      <c r="BR45">
        <v>1282.628342646306</v>
      </c>
      <c r="BS45">
        <v>2842.585961211325</v>
      </c>
      <c r="BT45">
        <v>1264.9647067831929</v>
      </c>
      <c r="BU45">
        <v>1142.379883242636</v>
      </c>
      <c r="BV45">
        <v>1671.345430821824</v>
      </c>
      <c r="BW45">
        <v>973.65584510142503</v>
      </c>
      <c r="BX45">
        <v>2700.6867370043078</v>
      </c>
      <c r="BY45">
        <v>231.64893829481741</v>
      </c>
      <c r="BZ45">
        <v>4874.9298238645861</v>
      </c>
      <c r="CA45">
        <v>954.25164495896843</v>
      </c>
      <c r="CB45">
        <v>2466.2725292120949</v>
      </c>
      <c r="CC45">
        <v>1095.87973460734</v>
      </c>
      <c r="CD45">
        <v>1474.17624935616</v>
      </c>
      <c r="CE45">
        <v>1427.597998852847</v>
      </c>
      <c r="CF45">
        <v>1970.960805057884</v>
      </c>
      <c r="CG45">
        <v>2494.7604000733718</v>
      </c>
    </row>
    <row r="46">
      <c r="A46" t="s">
        <v>352</v>
      </c>
      <c r="B46">
        <v>2019</v>
      </c>
      <c r="C46" t="s">
        <v>355</v>
      </c>
      <c r="D46">
        <v>123</v>
      </c>
      <c r="E46" t="s">
        <v>18</v>
      </c>
      <c r="F46" t="s">
        <v>51</v>
      </c>
      <c r="G46" t="s">
        <v>210</v>
      </c>
      <c r="H46">
        <v>13.946429938815459</v>
      </c>
      <c r="I46">
        <v>23.29651287411232</v>
      </c>
      <c r="J46">
        <v>8.4941014197821225</v>
      </c>
      <c r="K46">
        <v>3.6186819656661142</v>
      </c>
      <c r="L46">
        <v>6.1371082784640398</v>
      </c>
      <c r="M46">
        <v>21.247038532696489</v>
      </c>
      <c r="N46">
        <v>6.5968741381290954</v>
      </c>
      <c r="O46">
        <v>3.080342836888641</v>
      </c>
      <c r="P46">
        <v>1.0979106737830451</v>
      </c>
      <c r="Q46">
        <v>1.14322037542543</v>
      </c>
      <c r="R46">
        <v>30.664244993450499</v>
      </c>
      <c r="S46">
        <v>31.4101163226822</v>
      </c>
      <c r="T46">
        <v>22.359659426882789</v>
      </c>
      <c r="U46">
        <v>13.395995532986539</v>
      </c>
      <c r="V46">
        <v>5.4294059353889326</v>
      </c>
      <c r="W46" t="s">
        <v>155</v>
      </c>
      <c r="X46" t="s">
        <v>156</v>
      </c>
      <c r="Y46" t="s">
        <v>157</v>
      </c>
      <c r="Z46" t="s">
        <v>158</v>
      </c>
      <c r="AA46" t="s">
        <v>159</v>
      </c>
      <c r="AB46" t="s">
        <v>160</v>
      </c>
      <c r="AC46" t="s">
        <v>161</v>
      </c>
      <c r="AD46" t="s">
        <v>162</v>
      </c>
      <c r="AE46" t="s">
        <v>163</v>
      </c>
      <c r="AF46" t="s">
        <v>164</v>
      </c>
      <c r="AG46" t="s">
        <v>165</v>
      </c>
      <c r="AH46" t="s">
        <v>166</v>
      </c>
      <c r="AI46" t="s">
        <v>167</v>
      </c>
      <c r="AJ46" t="s">
        <v>168</v>
      </c>
      <c r="AK46" t="s">
        <v>169</v>
      </c>
      <c r="AL46" t="s">
        <v>170</v>
      </c>
      <c r="AM46">
        <v>2.846086875446415</v>
      </c>
      <c r="AN46">
        <v>6.2253017268110504</v>
      </c>
      <c r="AO46">
        <v>13.60143521666633</v>
      </c>
      <c r="AP46">
        <v>6.9839762504200653</v>
      </c>
      <c r="AQ46">
        <v>24.199174246653669</v>
      </c>
      <c r="AR46">
        <v>28.189890175694941</v>
      </c>
      <c r="AS46">
        <v>12.06764677514102</v>
      </c>
      <c r="AT46">
        <v>1.9023498687425691</v>
      </c>
      <c r="AU46">
        <v>1.275446848824457</v>
      </c>
      <c r="AV46">
        <v>30.612195057807089</v>
      </c>
      <c r="AW46">
        <v>2.8567270949875332</v>
      </c>
      <c r="AX46">
        <v>3.0112747282603589</v>
      </c>
      <c r="AY46">
        <v>6.6826642828368348</v>
      </c>
      <c r="AZ46">
        <v>10.98090494683426</v>
      </c>
      <c r="BA46">
        <v>26.350098587875809</v>
      </c>
      <c r="BB46">
        <v>7.2546193698897072</v>
      </c>
      <c r="BC46">
        <v>1105.0945608385789</v>
      </c>
      <c r="BD46">
        <v>1343.224430119214</v>
      </c>
      <c r="BE46">
        <v>477.12696199371692</v>
      </c>
      <c r="BF46">
        <v>225.64701602864011</v>
      </c>
      <c r="BG46">
        <v>423.51810076196853</v>
      </c>
      <c r="BH46">
        <v>744.37970132824398</v>
      </c>
      <c r="BI46">
        <v>230.98322075015861</v>
      </c>
      <c r="BJ46">
        <v>124.00831070744989</v>
      </c>
      <c r="BK46">
        <v>50.074964800123922</v>
      </c>
      <c r="BL46">
        <v>55.710205615298861</v>
      </c>
      <c r="BM46">
        <v>712.01968534157118</v>
      </c>
      <c r="BN46">
        <v>632.28357905526093</v>
      </c>
      <c r="BO46">
        <v>539.93965154660316</v>
      </c>
      <c r="BP46">
        <v>338.51459190644891</v>
      </c>
      <c r="BQ46">
        <v>146.6971586909583</v>
      </c>
      <c r="BR46">
        <v>37.574108697003822</v>
      </c>
      <c r="BS46">
        <v>188.7071418922086</v>
      </c>
      <c r="BT46">
        <v>199.1391356306398</v>
      </c>
      <c r="BU46">
        <v>85.773973686552523</v>
      </c>
      <c r="BV46">
        <v>533.57175076711167</v>
      </c>
      <c r="BW46">
        <v>382.21987697117811</v>
      </c>
      <c r="BX46">
        <v>370.63643127047061</v>
      </c>
      <c r="BY46">
        <v>4.4922312284734893</v>
      </c>
      <c r="BZ46">
        <v>62.980420610943163</v>
      </c>
      <c r="CA46">
        <v>420.9923849594839</v>
      </c>
      <c r="CB46">
        <v>72.526561512012734</v>
      </c>
      <c r="CC46">
        <v>34.024521312038502</v>
      </c>
      <c r="CD46">
        <v>105.5690766615713</v>
      </c>
      <c r="CE46">
        <v>176.10062108956939</v>
      </c>
      <c r="CF46">
        <v>705.16063878348757</v>
      </c>
      <c r="CG46">
        <v>195.142194669373</v>
      </c>
    </row>
    <row r="47">
      <c r="A47" t="s">
        <v>352</v>
      </c>
      <c r="B47">
        <v>2019</v>
      </c>
      <c r="C47" t="s">
        <v>355</v>
      </c>
      <c r="D47">
        <v>124</v>
      </c>
      <c r="E47" t="s">
        <v>50</v>
      </c>
      <c r="F47" t="s">
        <v>15</v>
      </c>
      <c r="G47" t="s">
        <v>371</v>
      </c>
      <c r="H47">
        <v>83.29870869791047</v>
      </c>
      <c r="I47">
        <v>73.905453590866969</v>
      </c>
      <c r="J47">
        <v>89.883319314174472</v>
      </c>
      <c r="K47">
        <v>94.649562665455662</v>
      </c>
      <c r="L47">
        <v>92.335551437610178</v>
      </c>
      <c r="M47">
        <v>76.260490375283581</v>
      </c>
      <c r="N47">
        <v>91.400127975030202</v>
      </c>
      <c r="O47">
        <v>95.578026736369779</v>
      </c>
      <c r="P47">
        <v>97.217044798521755</v>
      </c>
      <c r="Q47">
        <v>97.689418753143201</v>
      </c>
      <c r="R47">
        <v>66.928053396463767</v>
      </c>
      <c r="S47">
        <v>65.073408410296537</v>
      </c>
      <c r="T47">
        <v>74.508205558807603</v>
      </c>
      <c r="U47">
        <v>84.913170567034015</v>
      </c>
      <c r="V47">
        <v>91.060895933035908</v>
      </c>
      <c r="W47" t="s">
        <v>155</v>
      </c>
      <c r="X47" t="s">
        <v>156</v>
      </c>
      <c r="Y47" t="s">
        <v>157</v>
      </c>
      <c r="Z47" t="s">
        <v>158</v>
      </c>
      <c r="AA47" t="s">
        <v>159</v>
      </c>
      <c r="AB47" t="s">
        <v>160</v>
      </c>
      <c r="AC47" t="s">
        <v>161</v>
      </c>
      <c r="AD47" t="s">
        <v>162</v>
      </c>
      <c r="AE47" t="s">
        <v>163</v>
      </c>
      <c r="AF47" t="s">
        <v>164</v>
      </c>
      <c r="AG47" t="s">
        <v>165</v>
      </c>
      <c r="AH47" t="s">
        <v>166</v>
      </c>
      <c r="AI47" t="s">
        <v>167</v>
      </c>
      <c r="AJ47" t="s">
        <v>168</v>
      </c>
      <c r="AK47" t="s">
        <v>169</v>
      </c>
      <c r="AL47" t="s">
        <v>170</v>
      </c>
      <c r="AM47">
        <v>96.788179294719839</v>
      </c>
      <c r="AN47">
        <v>92.237315317220379</v>
      </c>
      <c r="AO47">
        <v>85.821256686856984</v>
      </c>
      <c r="AP47">
        <v>92.756063194197139</v>
      </c>
      <c r="AQ47">
        <v>74.730477897468532</v>
      </c>
      <c r="AR47">
        <v>71.076827875288501</v>
      </c>
      <c r="AS47">
        <v>83.635198563114855</v>
      </c>
      <c r="AT47">
        <v>98.09499442461852</v>
      </c>
      <c r="AU47">
        <v>98.665360169159968</v>
      </c>
      <c r="AV47">
        <v>65.952160898430165</v>
      </c>
      <c r="AW47">
        <v>87.324252607800616</v>
      </c>
      <c r="AX47">
        <v>95.658706250411512</v>
      </c>
      <c r="AY47">
        <v>90.006071489735632</v>
      </c>
      <c r="AZ47">
        <v>87.484604664371048</v>
      </c>
      <c r="BA47">
        <v>71.622312306413434</v>
      </c>
      <c r="BB47">
        <v>92.441771896339091</v>
      </c>
      <c r="BC47">
        <v>6579.8579796418253</v>
      </c>
      <c r="BD47">
        <v>4261.0741649440843</v>
      </c>
      <c r="BE47">
        <v>5036.7349614391687</v>
      </c>
      <c r="BF47">
        <v>5893.5752158672049</v>
      </c>
      <c r="BG47">
        <v>6358.4903217084002</v>
      </c>
      <c r="BH47">
        <v>2664.7465543161461</v>
      </c>
      <c r="BI47">
        <v>3188.260153103804</v>
      </c>
      <c r="BJ47">
        <v>3847.4320213915239</v>
      </c>
      <c r="BK47">
        <v>4425.3702293687966</v>
      </c>
      <c r="BL47">
        <v>4751.9675136395344</v>
      </c>
      <c r="BM47">
        <v>1550.0975235825861</v>
      </c>
      <c r="BN47">
        <v>1309.92343830561</v>
      </c>
      <c r="BO47">
        <v>1799.219468361724</v>
      </c>
      <c r="BP47">
        <v>2132.6404976185108</v>
      </c>
      <c r="BQ47">
        <v>2460.075243912449</v>
      </c>
      <c r="BR47">
        <v>1277.7999156594501</v>
      </c>
      <c r="BS47">
        <v>2776.29046859459</v>
      </c>
      <c r="BT47">
        <v>1245.2187958326631</v>
      </c>
      <c r="BU47">
        <v>1137.008559593801</v>
      </c>
      <c r="BV47">
        <v>1647.745147044805</v>
      </c>
      <c r="BW47">
        <v>963.71345318037038</v>
      </c>
      <c r="BX47">
        <v>2561.1944337118589</v>
      </c>
      <c r="BY47">
        <v>231.3197415303944</v>
      </c>
      <c r="BZ47">
        <v>4856.9660556922854</v>
      </c>
      <c r="CA47">
        <v>907.00315535787365</v>
      </c>
      <c r="CB47">
        <v>2216.6561249758352</v>
      </c>
      <c r="CC47">
        <v>1080.8517930808159</v>
      </c>
      <c r="CD47">
        <v>1421.8667074912771</v>
      </c>
      <c r="CE47">
        <v>1402.9893976645969</v>
      </c>
      <c r="CF47">
        <v>1916.70005820697</v>
      </c>
      <c r="CG47">
        <v>2486.4088359830989</v>
      </c>
    </row>
    <row r="48">
      <c r="A48" t="s">
        <v>352</v>
      </c>
      <c r="B48">
        <v>2019</v>
      </c>
      <c r="C48" t="s">
        <v>355</v>
      </c>
      <c r="D48">
        <v>125</v>
      </c>
      <c r="E48" t="s">
        <v>50</v>
      </c>
      <c r="F48" t="s">
        <v>16</v>
      </c>
      <c r="G48" t="s">
        <v>372</v>
      </c>
      <c r="H48">
        <v>2.711179328282435</v>
      </c>
      <c r="I48">
        <v>2.7972258417036988</v>
      </c>
      <c r="J48">
        <v>1.6020863292408509</v>
      </c>
      <c r="K48">
        <v>1.726594318784479</v>
      </c>
      <c r="L48">
        <v>1.5142815574712289</v>
      </c>
      <c r="M48">
        <v>2.436635264394055</v>
      </c>
      <c r="N48">
        <v>1.978111276839986</v>
      </c>
      <c r="O48">
        <v>1.3413549264043489</v>
      </c>
      <c r="P48">
        <v>1.682902585778258</v>
      </c>
      <c r="Q48">
        <v>1.165308769813217</v>
      </c>
      <c r="R48">
        <v>2.329305708442202</v>
      </c>
      <c r="S48">
        <v>3.5164752670212711</v>
      </c>
      <c r="T48">
        <v>3.132135014309517</v>
      </c>
      <c r="U48">
        <v>1.6085393441860301</v>
      </c>
      <c r="V48">
        <v>3.509036537816129</v>
      </c>
      <c r="W48" t="s">
        <v>155</v>
      </c>
      <c r="X48" t="s">
        <v>156</v>
      </c>
      <c r="Y48" t="s">
        <v>157</v>
      </c>
      <c r="Z48" t="s">
        <v>158</v>
      </c>
      <c r="AA48" t="s">
        <v>159</v>
      </c>
      <c r="AB48" t="s">
        <v>160</v>
      </c>
      <c r="AC48" t="s">
        <v>161</v>
      </c>
      <c r="AD48" t="s">
        <v>162</v>
      </c>
      <c r="AE48" t="s">
        <v>163</v>
      </c>
      <c r="AF48" t="s">
        <v>164</v>
      </c>
      <c r="AG48" t="s">
        <v>165</v>
      </c>
      <c r="AH48" t="s">
        <v>166</v>
      </c>
      <c r="AI48" t="s">
        <v>167</v>
      </c>
      <c r="AJ48" t="s">
        <v>168</v>
      </c>
      <c r="AK48" t="s">
        <v>169</v>
      </c>
      <c r="AL48" t="s">
        <v>170</v>
      </c>
      <c r="AM48">
        <v>0.36573382983366909</v>
      </c>
      <c r="AN48">
        <v>1.4932253642327551</v>
      </c>
      <c r="AO48">
        <v>0.45394978083231552</v>
      </c>
      <c r="AP48">
        <v>0.2465786447265669</v>
      </c>
      <c r="AQ48">
        <v>1.0703478558778281</v>
      </c>
      <c r="AR48">
        <v>0.73328194901643062</v>
      </c>
      <c r="AS48">
        <v>4.2617564216320307</v>
      </c>
      <c r="AT48">
        <v>0</v>
      </c>
      <c r="AU48">
        <v>0.055243225648366298</v>
      </c>
      <c r="AV48">
        <v>3.4356440437626561</v>
      </c>
      <c r="AW48">
        <v>9.8185934534849189</v>
      </c>
      <c r="AX48">
        <v>1.330019021328068</v>
      </c>
      <c r="AY48">
        <v>3.3112642274275021</v>
      </c>
      <c r="AZ48">
        <v>1.5344903887947059</v>
      </c>
      <c r="BA48">
        <v>2.027589105710653</v>
      </c>
      <c r="BB48">
        <v>0.3030695851123511</v>
      </c>
      <c r="BC48">
        <v>214.15908141066581</v>
      </c>
      <c r="BD48">
        <v>161.2761465964474</v>
      </c>
      <c r="BE48">
        <v>89.775102736538813</v>
      </c>
      <c r="BF48">
        <v>107.510412076729</v>
      </c>
      <c r="BG48">
        <v>104.2777616812978</v>
      </c>
      <c r="BH48">
        <v>85.142586848926001</v>
      </c>
      <c r="BI48">
        <v>69.00136249346572</v>
      </c>
      <c r="BJ48">
        <v>53.995380236653929</v>
      </c>
      <c r="BK48">
        <v>76.606597304674636</v>
      </c>
      <c r="BL48">
        <v>56.684843539756308</v>
      </c>
      <c r="BM48">
        <v>53.948244825447297</v>
      </c>
      <c r="BN48">
        <v>70.786416218583767</v>
      </c>
      <c r="BO48">
        <v>75.63459961245772</v>
      </c>
      <c r="BP48">
        <v>40.399341168349373</v>
      </c>
      <c r="BQ48">
        <v>94.799132253364206</v>
      </c>
      <c r="BR48">
        <v>4.8284269868558738</v>
      </c>
      <c r="BS48">
        <v>44.945229942193578</v>
      </c>
      <c r="BT48">
        <v>6.5865593359819012</v>
      </c>
      <c r="BU48">
        <v>3.0225736195829072</v>
      </c>
      <c r="BV48">
        <v>23.600283777019001</v>
      </c>
      <c r="BW48">
        <v>9.9423919210545986</v>
      </c>
      <c r="BX48">
        <v>130.5094865851564</v>
      </c>
      <c r="BY48">
        <v>0</v>
      </c>
      <c r="BZ48">
        <v>2.71943943974911</v>
      </c>
      <c r="CA48">
        <v>47.24848960109486</v>
      </c>
      <c r="CB48">
        <v>249.2371210443178</v>
      </c>
      <c r="CC48">
        <v>15.02794152652311</v>
      </c>
      <c r="CD48">
        <v>52.309541864883123</v>
      </c>
      <c r="CE48">
        <v>24.608601188249711</v>
      </c>
      <c r="CF48">
        <v>54.260746850914337</v>
      </c>
      <c r="CG48">
        <v>8.1516708181025699</v>
      </c>
    </row>
    <row r="49">
      <c r="A49" t="s">
        <v>352</v>
      </c>
      <c r="B49">
        <v>2019</v>
      </c>
      <c r="C49" t="s">
        <v>355</v>
      </c>
      <c r="D49">
        <v>126</v>
      </c>
      <c r="E49" t="s">
        <v>50</v>
      </c>
      <c r="F49" t="s">
        <v>22</v>
      </c>
      <c r="G49" t="s">
        <v>373</v>
      </c>
      <c r="H49">
        <v>13.3443595404408</v>
      </c>
      <c r="I49">
        <v>21.181746364077469</v>
      </c>
      <c r="J49">
        <v>8.1691578903581341</v>
      </c>
      <c r="K49">
        <v>3.2885330436033451</v>
      </c>
      <c r="L49">
        <v>5.8148714871531233</v>
      </c>
      <c r="M49">
        <v>20.027140079563509</v>
      </c>
      <c r="N49">
        <v>6.5092520946684438</v>
      </c>
      <c r="O49">
        <v>3.0088619004900861</v>
      </c>
      <c r="P49">
        <v>1.1000526156999979</v>
      </c>
      <c r="Q49">
        <v>1.145272477043594</v>
      </c>
      <c r="R49">
        <v>28.23360508661828</v>
      </c>
      <c r="S49">
        <v>27.908194474735541</v>
      </c>
      <c r="T49">
        <v>21.013338228904161</v>
      </c>
      <c r="U49">
        <v>12.530547638790511</v>
      </c>
      <c r="V49">
        <v>5.430067529147828</v>
      </c>
      <c r="W49" t="s">
        <v>155</v>
      </c>
      <c r="X49" t="s">
        <v>156</v>
      </c>
      <c r="Y49" t="s">
        <v>157</v>
      </c>
      <c r="Z49" t="s">
        <v>158</v>
      </c>
      <c r="AA49" t="s">
        <v>159</v>
      </c>
      <c r="AB49" t="s">
        <v>160</v>
      </c>
      <c r="AC49" t="s">
        <v>161</v>
      </c>
      <c r="AD49" t="s">
        <v>162</v>
      </c>
      <c r="AE49" t="s">
        <v>163</v>
      </c>
      <c r="AF49" t="s">
        <v>164</v>
      </c>
      <c r="AG49" t="s">
        <v>165</v>
      </c>
      <c r="AH49" t="s">
        <v>166</v>
      </c>
      <c r="AI49" t="s">
        <v>167</v>
      </c>
      <c r="AJ49" t="s">
        <v>168</v>
      </c>
      <c r="AK49" t="s">
        <v>169</v>
      </c>
      <c r="AL49" t="s">
        <v>170</v>
      </c>
      <c r="AM49">
        <v>2.5748644733831432</v>
      </c>
      <c r="AN49">
        <v>5.6732080668144276</v>
      </c>
      <c r="AO49">
        <v>12.754827342542679</v>
      </c>
      <c r="AP49">
        <v>6.7028551905487621</v>
      </c>
      <c r="AQ49">
        <v>23.416109927060159</v>
      </c>
      <c r="AR49">
        <v>28.066228029005462</v>
      </c>
      <c r="AS49">
        <v>11.453950915879741</v>
      </c>
      <c r="AT49">
        <v>0.1143795120133473</v>
      </c>
      <c r="AU49">
        <v>1.2198326080013779</v>
      </c>
      <c r="AV49">
        <v>29.803989184521019</v>
      </c>
      <c r="AW49">
        <v>1.727734656346511</v>
      </c>
      <c r="AX49">
        <v>2.5378585116724568</v>
      </c>
      <c r="AY49">
        <v>6.086799160886601</v>
      </c>
      <c r="AZ49">
        <v>8.4154882490970557</v>
      </c>
      <c r="BA49">
        <v>26.145711070949119</v>
      </c>
      <c r="BB49">
        <v>5.3975064673322057</v>
      </c>
      <c r="BC49">
        <v>1054.085855325887</v>
      </c>
      <c r="BD49">
        <v>1221.24941820968</v>
      </c>
      <c r="BE49">
        <v>457.76995627034893</v>
      </c>
      <c r="BF49">
        <v>204.76816053387429</v>
      </c>
      <c r="BG49">
        <v>400.42869184599982</v>
      </c>
      <c r="BH49">
        <v>699.80211584267818</v>
      </c>
      <c r="BI49">
        <v>227.05864356785671</v>
      </c>
      <c r="BJ49">
        <v>121.1198014771884</v>
      </c>
      <c r="BK49">
        <v>50.074964800123922</v>
      </c>
      <c r="BL49">
        <v>55.710205615298861</v>
      </c>
      <c r="BM49">
        <v>653.90877375925686</v>
      </c>
      <c r="BN49">
        <v>561.79012220701054</v>
      </c>
      <c r="BO49">
        <v>507.42877181323831</v>
      </c>
      <c r="BP49">
        <v>314.71152441217919</v>
      </c>
      <c r="BQ49">
        <v>146.6971586909583</v>
      </c>
      <c r="BR49">
        <v>33.993423896372292</v>
      </c>
      <c r="BS49">
        <v>170.76032002972099</v>
      </c>
      <c r="BT49">
        <v>185.0654646375836</v>
      </c>
      <c r="BU49">
        <v>82.163941233854175</v>
      </c>
      <c r="BV49">
        <v>516.30583104150185</v>
      </c>
      <c r="BW49">
        <v>380.5431719468217</v>
      </c>
      <c r="BX49">
        <v>350.75896074571921</v>
      </c>
      <c r="BY49">
        <v>0.2697205837106405</v>
      </c>
      <c r="BZ49">
        <v>60.048284023202491</v>
      </c>
      <c r="CA49">
        <v>409.87758193766689</v>
      </c>
      <c r="CB49">
        <v>43.857158738297649</v>
      </c>
      <c r="CC49">
        <v>28.67537133259929</v>
      </c>
      <c r="CD49">
        <v>96.155925248192617</v>
      </c>
      <c r="CE49">
        <v>134.9590689121857</v>
      </c>
      <c r="CF49">
        <v>699.69098061447767</v>
      </c>
      <c r="CG49">
        <v>145.17687726388331</v>
      </c>
    </row>
    <row r="50">
      <c r="A50" t="s">
        <v>352</v>
      </c>
      <c r="B50">
        <v>2019</v>
      </c>
      <c r="C50" t="s">
        <v>355</v>
      </c>
      <c r="D50">
        <v>127</v>
      </c>
      <c r="E50" t="s">
        <v>50</v>
      </c>
      <c r="F50" t="s">
        <v>19</v>
      </c>
      <c r="G50" t="s">
        <v>374</v>
      </c>
      <c r="H50">
        <v>0.64575243336642685</v>
      </c>
      <c r="I50">
        <v>2.1155742033520308</v>
      </c>
      <c r="J50">
        <v>0.3454364662266548</v>
      </c>
      <c r="K50">
        <v>0.3353099721565258</v>
      </c>
      <c r="L50">
        <v>0.33529551776554828</v>
      </c>
      <c r="M50">
        <v>1.275734280758934</v>
      </c>
      <c r="N50">
        <v>0.1125086534613785</v>
      </c>
      <c r="O50">
        <v>0.071756436735777807</v>
      </c>
      <c r="P50">
        <v>0</v>
      </c>
      <c r="Q50">
        <v>0</v>
      </c>
      <c r="R50">
        <v>2.5090358084757658</v>
      </c>
      <c r="S50">
        <v>3.501921847946643</v>
      </c>
      <c r="T50">
        <v>1.346321197978632</v>
      </c>
      <c r="U50">
        <v>0.94774244998937862</v>
      </c>
      <c r="V50">
        <v>0</v>
      </c>
      <c r="W50" t="s">
        <v>155</v>
      </c>
      <c r="X50" t="s">
        <v>156</v>
      </c>
      <c r="Y50" t="s">
        <v>157</v>
      </c>
      <c r="Z50" t="s">
        <v>158</v>
      </c>
      <c r="AA50" t="s">
        <v>159</v>
      </c>
      <c r="AB50" t="s">
        <v>160</v>
      </c>
      <c r="AC50" t="s">
        <v>161</v>
      </c>
      <c r="AD50" t="s">
        <v>162</v>
      </c>
      <c r="AE50" t="s">
        <v>163</v>
      </c>
      <c r="AF50" t="s">
        <v>164</v>
      </c>
      <c r="AG50" t="s">
        <v>165</v>
      </c>
      <c r="AH50" t="s">
        <v>166</v>
      </c>
      <c r="AI50" t="s">
        <v>167</v>
      </c>
      <c r="AJ50" t="s">
        <v>168</v>
      </c>
      <c r="AK50" t="s">
        <v>169</v>
      </c>
      <c r="AL50" t="s">
        <v>170</v>
      </c>
      <c r="AM50">
        <v>0.27122240206327197</v>
      </c>
      <c r="AN50">
        <v>0.59625125173239935</v>
      </c>
      <c r="AO50">
        <v>0.96996618976811522</v>
      </c>
      <c r="AP50">
        <v>0.29450297052752039</v>
      </c>
      <c r="AQ50">
        <v>0.78306431959351241</v>
      </c>
      <c r="AR50">
        <v>0.1236621466894751</v>
      </c>
      <c r="AS50">
        <v>0.64909409937327334</v>
      </c>
      <c r="AT50">
        <v>1.790626063368133</v>
      </c>
      <c r="AU50">
        <v>0.059563997190293101</v>
      </c>
      <c r="AV50">
        <v>0.80820587328607474</v>
      </c>
      <c r="AW50">
        <v>1.1294192823679261</v>
      </c>
      <c r="AX50">
        <v>0.47341621658790251</v>
      </c>
      <c r="AY50">
        <v>0.59586512195023345</v>
      </c>
      <c r="AZ50">
        <v>2.565416697737199</v>
      </c>
      <c r="BA50">
        <v>0.20438751692668169</v>
      </c>
      <c r="BB50">
        <v>1.857652051216351</v>
      </c>
      <c r="BC50">
        <v>51.008705512691748</v>
      </c>
      <c r="BD50">
        <v>121.9750119095339</v>
      </c>
      <c r="BE50">
        <v>19.357005723368051</v>
      </c>
      <c r="BF50">
        <v>20.878855494765741</v>
      </c>
      <c r="BG50">
        <v>23.089408915968729</v>
      </c>
      <c r="BH50">
        <v>44.577585485565614</v>
      </c>
      <c r="BI50">
        <v>3.9245771823019031</v>
      </c>
      <c r="BJ50">
        <v>2.888509230261521</v>
      </c>
      <c r="BK50">
        <v>0</v>
      </c>
      <c r="BL50">
        <v>0</v>
      </c>
      <c r="BM50">
        <v>58.110911582314287</v>
      </c>
      <c r="BN50">
        <v>70.493456848250204</v>
      </c>
      <c r="BO50">
        <v>32.510879733365023</v>
      </c>
      <c r="BP50">
        <v>23.80306749426958</v>
      </c>
      <c r="BQ50">
        <v>0</v>
      </c>
      <c r="BR50">
        <v>3.5806848006315271</v>
      </c>
      <c r="BS50">
        <v>17.94682186248761</v>
      </c>
      <c r="BT50">
        <v>14.073670993056179</v>
      </c>
      <c r="BU50">
        <v>3.6100324526983592</v>
      </c>
      <c r="BV50">
        <v>17.265919725609852</v>
      </c>
      <c r="BW50">
        <v>1.6767050243564039</v>
      </c>
      <c r="BX50">
        <v>19.877470524751331</v>
      </c>
      <c r="BY50">
        <v>4.2225106447628491</v>
      </c>
      <c r="BZ50">
        <v>2.932136587740664</v>
      </c>
      <c r="CA50">
        <v>11.114803021817041</v>
      </c>
      <c r="CB50">
        <v>28.669402773715081</v>
      </c>
      <c r="CC50">
        <v>5.349149979439213</v>
      </c>
      <c r="CD50">
        <v>9.4131514133786727</v>
      </c>
      <c r="CE50">
        <v>41.141552177383758</v>
      </c>
      <c r="CF50">
        <v>5.4696581690098469</v>
      </c>
      <c r="CG50">
        <v>49.965317405489721</v>
      </c>
    </row>
    <row r="51">
      <c r="A51" t="s">
        <v>352</v>
      </c>
      <c r="B51">
        <v>2019</v>
      </c>
      <c r="C51" t="s">
        <v>355</v>
      </c>
      <c r="D51">
        <v>128</v>
      </c>
      <c r="E51" t="s">
        <v>108</v>
      </c>
      <c r="F51" t="s">
        <v>49</v>
      </c>
      <c r="G51" t="s">
        <v>375</v>
      </c>
      <c r="H51">
        <v>3.152171675257605</v>
      </c>
      <c r="I51">
        <v>3.6468424081100599</v>
      </c>
      <c r="J51">
        <v>1.7511933384056231</v>
      </c>
      <c r="K51">
        <v>1.7915160479648711</v>
      </c>
      <c r="L51">
        <v>1.61351545244688</v>
      </c>
      <c r="M51">
        <v>3.096218882949326</v>
      </c>
      <c r="N51">
        <v>2.1183857102985248</v>
      </c>
      <c r="O51">
        <v>1.383990388085143</v>
      </c>
      <c r="P51">
        <v>1.7016213155694879</v>
      </c>
      <c r="Q51">
        <v>1.178809348842325</v>
      </c>
      <c r="R51">
        <v>3.3632609422977562</v>
      </c>
      <c r="S51">
        <v>5.1268132827933997</v>
      </c>
      <c r="T51">
        <v>4.0341592929513972</v>
      </c>
      <c r="U51">
        <v>1.859116452779948</v>
      </c>
      <c r="V51">
        <v>3.710520295547072</v>
      </c>
      <c r="W51" t="s">
        <v>155</v>
      </c>
      <c r="X51" t="s">
        <v>156</v>
      </c>
      <c r="Y51" t="s">
        <v>157</v>
      </c>
      <c r="Z51" t="s">
        <v>158</v>
      </c>
      <c r="AA51" t="s">
        <v>159</v>
      </c>
      <c r="AB51" t="s">
        <v>160</v>
      </c>
      <c r="AC51" t="s">
        <v>161</v>
      </c>
      <c r="AD51" t="s">
        <v>162</v>
      </c>
      <c r="AE51" t="s">
        <v>163</v>
      </c>
      <c r="AF51" t="s">
        <v>164</v>
      </c>
      <c r="AG51" t="s">
        <v>165</v>
      </c>
      <c r="AH51" t="s">
        <v>166</v>
      </c>
      <c r="AI51" t="s">
        <v>167</v>
      </c>
      <c r="AJ51" t="s">
        <v>168</v>
      </c>
      <c r="AK51" t="s">
        <v>169</v>
      </c>
      <c r="AL51" t="s">
        <v>170</v>
      </c>
      <c r="AM51">
        <v>0.37644786305703409</v>
      </c>
      <c r="AN51">
        <v>1.593104396258141</v>
      </c>
      <c r="AO51">
        <v>0.52616481538334325</v>
      </c>
      <c r="AP51">
        <v>0.26513079612687751</v>
      </c>
      <c r="AQ51">
        <v>1.4120530287634441</v>
      </c>
      <c r="AR51">
        <v>1.0211402695393781</v>
      </c>
      <c r="AS51">
        <v>4.8485825502960713</v>
      </c>
      <c r="AT51">
        <v>0</v>
      </c>
      <c r="AU51">
        <v>0.055959165309631298</v>
      </c>
      <c r="AV51">
        <v>4.9513658006978316</v>
      </c>
      <c r="AW51">
        <v>10.107376766880551</v>
      </c>
      <c r="AX51">
        <v>1.3713130238609359</v>
      </c>
      <c r="AY51">
        <v>3.5483913058380292</v>
      </c>
      <c r="AZ51">
        <v>1.7237766659818849</v>
      </c>
      <c r="BA51">
        <v>2.7530099386893081</v>
      </c>
      <c r="BB51">
        <v>0.3267778350486088</v>
      </c>
      <c r="BC51">
        <v>214.15908141066581</v>
      </c>
      <c r="BD51">
        <v>161.2761465964474</v>
      </c>
      <c r="BE51">
        <v>89.775102736538813</v>
      </c>
      <c r="BF51">
        <v>107.510412076729</v>
      </c>
      <c r="BG51">
        <v>104.2777616812978</v>
      </c>
      <c r="BH51">
        <v>85.142586848926001</v>
      </c>
      <c r="BI51">
        <v>69.00136249346572</v>
      </c>
      <c r="BJ51">
        <v>53.995380236653929</v>
      </c>
      <c r="BK51">
        <v>76.606597304674636</v>
      </c>
      <c r="BL51">
        <v>56.684843539756308</v>
      </c>
      <c r="BM51">
        <v>53.948244825447297</v>
      </c>
      <c r="BN51">
        <v>70.786416218583767</v>
      </c>
      <c r="BO51">
        <v>75.63459961245772</v>
      </c>
      <c r="BP51">
        <v>40.399341168349373</v>
      </c>
      <c r="BQ51">
        <v>94.799132253364206</v>
      </c>
      <c r="BR51">
        <v>4.8284269868558738</v>
      </c>
      <c r="BS51">
        <v>44.945229942193578</v>
      </c>
      <c r="BT51">
        <v>6.5865593359819012</v>
      </c>
      <c r="BU51">
        <v>3.0225736195829072</v>
      </c>
      <c r="BV51">
        <v>23.600283777019001</v>
      </c>
      <c r="BW51">
        <v>9.9423919210545986</v>
      </c>
      <c r="BX51">
        <v>130.5094865851564</v>
      </c>
      <c r="BY51">
        <v>0</v>
      </c>
      <c r="BZ51">
        <v>2.71943943974911</v>
      </c>
      <c r="CA51">
        <v>47.24848960109486</v>
      </c>
      <c r="CB51">
        <v>249.2371210443178</v>
      </c>
      <c r="CC51">
        <v>15.02794152652311</v>
      </c>
      <c r="CD51">
        <v>52.309541864883123</v>
      </c>
      <c r="CE51">
        <v>24.608601188249711</v>
      </c>
      <c r="CF51">
        <v>54.260746850914337</v>
      </c>
      <c r="CG51">
        <v>8.1516708181025699</v>
      </c>
    </row>
    <row r="52">
      <c r="A52" t="s">
        <v>352</v>
      </c>
      <c r="B52">
        <v>2019</v>
      </c>
      <c r="C52" t="s">
        <v>355</v>
      </c>
      <c r="D52">
        <v>129</v>
      </c>
      <c r="E52" t="s">
        <v>108</v>
      </c>
      <c r="F52" t="s">
        <v>48</v>
      </c>
      <c r="G52" t="s">
        <v>210</v>
      </c>
      <c r="H52">
        <v>96.847828324742409</v>
      </c>
      <c r="I52">
        <v>96.353157591889996</v>
      </c>
      <c r="J52">
        <v>98.248806661594401</v>
      </c>
      <c r="K52">
        <v>98.208483952035124</v>
      </c>
      <c r="L52">
        <v>98.386484547553138</v>
      </c>
      <c r="M52">
        <v>96.903781117050684</v>
      </c>
      <c r="N52">
        <v>97.881614289701474</v>
      </c>
      <c r="O52">
        <v>98.616009611914848</v>
      </c>
      <c r="P52">
        <v>98.298378684430503</v>
      </c>
      <c r="Q52">
        <v>98.821190651157664</v>
      </c>
      <c r="R52">
        <v>96.636739057702201</v>
      </c>
      <c r="S52">
        <v>94.873186717206607</v>
      </c>
      <c r="T52">
        <v>95.965840707048642</v>
      </c>
      <c r="U52">
        <v>98.140883547220056</v>
      </c>
      <c r="V52">
        <v>96.28947970445283</v>
      </c>
      <c r="W52" t="s">
        <v>155</v>
      </c>
      <c r="X52" t="s">
        <v>156</v>
      </c>
      <c r="Y52" t="s">
        <v>157</v>
      </c>
      <c r="Z52" t="s">
        <v>158</v>
      </c>
      <c r="AA52" t="s">
        <v>159</v>
      </c>
      <c r="AB52" t="s">
        <v>160</v>
      </c>
      <c r="AC52" t="s">
        <v>161</v>
      </c>
      <c r="AD52" t="s">
        <v>162</v>
      </c>
      <c r="AE52" t="s">
        <v>163</v>
      </c>
      <c r="AF52" t="s">
        <v>164</v>
      </c>
      <c r="AG52" t="s">
        <v>165</v>
      </c>
      <c r="AH52" t="s">
        <v>166</v>
      </c>
      <c r="AI52" t="s">
        <v>167</v>
      </c>
      <c r="AJ52" t="s">
        <v>168</v>
      </c>
      <c r="AK52" t="s">
        <v>169</v>
      </c>
      <c r="AL52" t="s">
        <v>170</v>
      </c>
      <c r="AM52">
        <v>99.623552136942948</v>
      </c>
      <c r="AN52">
        <v>98.406895603741845</v>
      </c>
      <c r="AO52">
        <v>99.473835184616689</v>
      </c>
      <c r="AP52">
        <v>99.734869203873117</v>
      </c>
      <c r="AQ52">
        <v>98.587946971236548</v>
      </c>
      <c r="AR52">
        <v>98.978859730460627</v>
      </c>
      <c r="AS52">
        <v>95.151417449703914</v>
      </c>
      <c r="AT52">
        <v>100</v>
      </c>
      <c r="AU52">
        <v>99.944040834690355</v>
      </c>
      <c r="AV52">
        <v>95.048634199302171</v>
      </c>
      <c r="AW52">
        <v>89.892623233119423</v>
      </c>
      <c r="AX52">
        <v>98.628686976139051</v>
      </c>
      <c r="AY52">
        <v>96.451608694161976</v>
      </c>
      <c r="AZ52">
        <v>98.276223334018127</v>
      </c>
      <c r="BA52">
        <v>97.246990061310683</v>
      </c>
      <c r="BB52">
        <v>99.673222164951397</v>
      </c>
      <c r="BC52">
        <v>6579.8579796418253</v>
      </c>
      <c r="BD52">
        <v>4261.0741649440843</v>
      </c>
      <c r="BE52">
        <v>5036.7349614391687</v>
      </c>
      <c r="BF52">
        <v>5893.5752158672049</v>
      </c>
      <c r="BG52">
        <v>6358.4903217084002</v>
      </c>
      <c r="BH52">
        <v>2664.7465543161461</v>
      </c>
      <c r="BI52">
        <v>3188.260153103804</v>
      </c>
      <c r="BJ52">
        <v>3847.4320213915239</v>
      </c>
      <c r="BK52">
        <v>4425.3702293687966</v>
      </c>
      <c r="BL52">
        <v>4751.9675136395344</v>
      </c>
      <c r="BM52">
        <v>1550.0975235825861</v>
      </c>
      <c r="BN52">
        <v>1309.92343830561</v>
      </c>
      <c r="BO52">
        <v>1799.219468361724</v>
      </c>
      <c r="BP52">
        <v>2132.6404976185108</v>
      </c>
      <c r="BQ52">
        <v>2460.075243912449</v>
      </c>
      <c r="BR52">
        <v>1277.7999156594501</v>
      </c>
      <c r="BS52">
        <v>2776.29046859459</v>
      </c>
      <c r="BT52">
        <v>1245.2187958326631</v>
      </c>
      <c r="BU52">
        <v>1137.008559593801</v>
      </c>
      <c r="BV52">
        <v>1647.745147044805</v>
      </c>
      <c r="BW52">
        <v>963.71345318037038</v>
      </c>
      <c r="BX52">
        <v>2561.1944337118589</v>
      </c>
      <c r="BY52">
        <v>231.3197415303944</v>
      </c>
      <c r="BZ52">
        <v>4856.9660556922854</v>
      </c>
      <c r="CA52">
        <v>907.00315535787365</v>
      </c>
      <c r="CB52">
        <v>2216.6561249758352</v>
      </c>
      <c r="CC52">
        <v>1080.8517930808159</v>
      </c>
      <c r="CD52">
        <v>1421.8667074912771</v>
      </c>
      <c r="CE52">
        <v>1402.9893976645969</v>
      </c>
      <c r="CF52">
        <v>1916.70005820697</v>
      </c>
      <c r="CG52">
        <v>2486.4088359830989</v>
      </c>
    </row>
    <row r="53">
      <c r="A53" t="s">
        <v>352</v>
      </c>
      <c r="B53">
        <v>2019</v>
      </c>
      <c r="C53" t="s">
        <v>355</v>
      </c>
      <c r="D53">
        <v>135</v>
      </c>
      <c r="E53" t="s">
        <v>45</v>
      </c>
      <c r="F53" t="s">
        <v>44</v>
      </c>
      <c r="G53" t="s">
        <v>376</v>
      </c>
      <c r="H53">
        <v>38.525315910734399</v>
      </c>
      <c r="I53">
        <v>30.925127282019179</v>
      </c>
      <c r="J53">
        <v>61.489629235494753</v>
      </c>
      <c r="K53">
        <v>77.942582016878987</v>
      </c>
      <c r="L53">
        <v>76.06459916347734</v>
      </c>
      <c r="M53">
        <v>36.328412003146752</v>
      </c>
      <c r="N53">
        <v>64.945300235013704</v>
      </c>
      <c r="O53">
        <v>74.768688121693401</v>
      </c>
      <c r="P53">
        <v>85.559363830013126</v>
      </c>
      <c r="Q53">
        <v>88.425564857792395</v>
      </c>
      <c r="R53">
        <v>16.221965337255849</v>
      </c>
      <c r="S53">
        <v>16.789926316005989</v>
      </c>
      <c r="T53">
        <v>21.046938972885869</v>
      </c>
      <c r="U53">
        <v>39.179516673466793</v>
      </c>
      <c r="V53">
        <v>52.481662070803559</v>
      </c>
      <c r="W53" t="s">
        <v>155</v>
      </c>
      <c r="X53" t="s">
        <v>156</v>
      </c>
      <c r="Y53" t="s">
        <v>157</v>
      </c>
      <c r="Z53" t="s">
        <v>158</v>
      </c>
      <c r="AA53" t="s">
        <v>159</v>
      </c>
      <c r="AB53" t="s">
        <v>160</v>
      </c>
      <c r="AC53" t="s">
        <v>161</v>
      </c>
      <c r="AD53" t="s">
        <v>162</v>
      </c>
      <c r="AE53" t="s">
        <v>163</v>
      </c>
      <c r="AF53" t="s">
        <v>164</v>
      </c>
      <c r="AG53" t="s">
        <v>165</v>
      </c>
      <c r="AH53" t="s">
        <v>166</v>
      </c>
      <c r="AI53" t="s">
        <v>167</v>
      </c>
      <c r="AJ53" t="s">
        <v>168</v>
      </c>
      <c r="AK53" t="s">
        <v>169</v>
      </c>
      <c r="AL53" t="s">
        <v>170</v>
      </c>
      <c r="AM53">
        <v>84.514539272099441</v>
      </c>
      <c r="AN53">
        <v>29.467570366171731</v>
      </c>
      <c r="AO53">
        <v>62.458450763267749</v>
      </c>
      <c r="AP53">
        <v>54.582506098043069</v>
      </c>
      <c r="AQ53">
        <v>24.969697363708431</v>
      </c>
      <c r="AR53">
        <v>56.807050409923718</v>
      </c>
      <c r="AS53">
        <v>53.035054820276471</v>
      </c>
      <c r="AT53">
        <v>92.469701317065258</v>
      </c>
      <c r="AU53">
        <v>97.752039852592276</v>
      </c>
      <c r="AV53">
        <v>33.636587741681303</v>
      </c>
      <c r="AW53">
        <v>35.742952327825293</v>
      </c>
      <c r="AX53">
        <v>41.559638683458907</v>
      </c>
      <c r="AY53">
        <v>79.704009972760986</v>
      </c>
      <c r="AZ53">
        <v>47.754324059514431</v>
      </c>
      <c r="BA53">
        <v>43.398234076077479</v>
      </c>
      <c r="BB53">
        <v>66.336236910226532</v>
      </c>
      <c r="BC53">
        <v>3052.6892727614131</v>
      </c>
      <c r="BD53">
        <v>1783.0731446470691</v>
      </c>
      <c r="BE53">
        <v>3453.968647339766</v>
      </c>
      <c r="BF53">
        <v>4860.1980556859571</v>
      </c>
      <c r="BG53">
        <v>5249.171614908978</v>
      </c>
      <c r="BH53">
        <v>1272.7483143129509</v>
      </c>
      <c r="BI53">
        <v>2273.9973973679489</v>
      </c>
      <c r="BJ53">
        <v>3010.0346613199299</v>
      </c>
      <c r="BK53">
        <v>3902.3048362817249</v>
      </c>
      <c r="BL53">
        <v>4309.0610574915227</v>
      </c>
      <c r="BM53">
        <v>376.67187493192148</v>
      </c>
      <c r="BN53">
        <v>337.98011424402932</v>
      </c>
      <c r="BO53">
        <v>508.2401604686209</v>
      </c>
      <c r="BP53">
        <v>990.05990746651639</v>
      </c>
      <c r="BQ53">
        <v>1418.002411458006</v>
      </c>
      <c r="BR53">
        <v>1115.763019211762</v>
      </c>
      <c r="BS53">
        <v>893.24842816194462</v>
      </c>
      <c r="BT53">
        <v>914.45657753715443</v>
      </c>
      <c r="BU53">
        <v>670.35715385172523</v>
      </c>
      <c r="BV53">
        <v>550.5611473631667</v>
      </c>
      <c r="BW53">
        <v>770.23300493370198</v>
      </c>
      <c r="BX53">
        <v>1628.8779260023821</v>
      </c>
      <c r="BY53">
        <v>218.3590341448118</v>
      </c>
      <c r="BZ53">
        <v>4826.9079900649549</v>
      </c>
      <c r="CA53">
        <v>462.58516478575439</v>
      </c>
      <c r="CB53">
        <v>907.44174869678</v>
      </c>
      <c r="CC53">
        <v>469.58412622911862</v>
      </c>
      <c r="CD53">
        <v>1259.1203721933989</v>
      </c>
      <c r="CE53">
        <v>765.83543590526199</v>
      </c>
      <c r="CF53">
        <v>1161.389448358384</v>
      </c>
      <c r="CG53">
        <v>1784.380157902878</v>
      </c>
    </row>
    <row r="54">
      <c r="A54" t="s">
        <v>352</v>
      </c>
      <c r="B54">
        <v>2019</v>
      </c>
      <c r="C54" t="s">
        <v>355</v>
      </c>
      <c r="D54">
        <v>136</v>
      </c>
      <c r="E54" t="s">
        <v>45</v>
      </c>
      <c r="F54" t="s">
        <v>43</v>
      </c>
      <c r="G54" t="s">
        <v>377</v>
      </c>
      <c r="H54">
        <v>22.827748617602548</v>
      </c>
      <c r="I54">
        <v>14.589168673608709</v>
      </c>
      <c r="J54">
        <v>13.46672557965716</v>
      </c>
      <c r="K54">
        <v>10.6338197762803</v>
      </c>
      <c r="L54">
        <v>8.9353535389603991</v>
      </c>
      <c r="M54">
        <v>14.05927515298986</v>
      </c>
      <c r="N54">
        <v>16.078677268845158</v>
      </c>
      <c r="O54">
        <v>13.181302594937669</v>
      </c>
      <c r="P54">
        <v>9.9323235077457177</v>
      </c>
      <c r="Q54">
        <v>9.2213343413611408</v>
      </c>
      <c r="R54">
        <v>5.6563847574506596</v>
      </c>
      <c r="S54">
        <v>11.953104550685371</v>
      </c>
      <c r="T54">
        <v>16.82604121457722</v>
      </c>
      <c r="U54">
        <v>22.683275421299481</v>
      </c>
      <c r="V54">
        <v>31.316284130258381</v>
      </c>
      <c r="W54" t="s">
        <v>155</v>
      </c>
      <c r="X54" t="s">
        <v>156</v>
      </c>
      <c r="Y54" t="s">
        <v>157</v>
      </c>
      <c r="Z54" t="s">
        <v>158</v>
      </c>
      <c r="AA54" t="s">
        <v>159</v>
      </c>
      <c r="AB54" t="s">
        <v>160</v>
      </c>
      <c r="AC54" t="s">
        <v>161</v>
      </c>
      <c r="AD54" t="s">
        <v>162</v>
      </c>
      <c r="AE54" t="s">
        <v>163</v>
      </c>
      <c r="AF54" t="s">
        <v>164</v>
      </c>
      <c r="AG54" t="s">
        <v>165</v>
      </c>
      <c r="AH54" t="s">
        <v>166</v>
      </c>
      <c r="AI54" t="s">
        <v>167</v>
      </c>
      <c r="AJ54" t="s">
        <v>168</v>
      </c>
      <c r="AK54" t="s">
        <v>169</v>
      </c>
      <c r="AL54" t="s">
        <v>170</v>
      </c>
      <c r="AM54">
        <v>12.15340301847313</v>
      </c>
      <c r="AN54">
        <v>21.677395244313431</v>
      </c>
      <c r="AO54">
        <v>12.55176508455394</v>
      </c>
      <c r="AP54">
        <v>32.383167641648683</v>
      </c>
      <c r="AQ54">
        <v>17.27324610656634</v>
      </c>
      <c r="AR54">
        <v>6.3948753704436161</v>
      </c>
      <c r="AS54">
        <v>0.19824898970078481</v>
      </c>
      <c r="AT54">
        <v>0.2284401184724697</v>
      </c>
      <c r="AU54">
        <v>0.26057730218511099</v>
      </c>
      <c r="AV54">
        <v>12.11789917078743</v>
      </c>
      <c r="AW54">
        <v>52.264311011734591</v>
      </c>
      <c r="AX54">
        <v>50.213886159367071</v>
      </c>
      <c r="AY54">
        <v>6.0213571238995094</v>
      </c>
      <c r="AZ54">
        <v>2.22047616889768</v>
      </c>
      <c r="BA54">
        <v>8.3613316690260895</v>
      </c>
      <c r="BB54">
        <v>14.30050808544557</v>
      </c>
      <c r="BC54">
        <v>1808.8371679473421</v>
      </c>
      <c r="BD54">
        <v>841.17858683036252</v>
      </c>
      <c r="BE54">
        <v>756.44703851319343</v>
      </c>
      <c r="BF54">
        <v>663.08388641782767</v>
      </c>
      <c r="BG54">
        <v>616.62330021727291</v>
      </c>
      <c r="BH54">
        <v>492.55989361384252</v>
      </c>
      <c r="BI54">
        <v>562.97946318155766</v>
      </c>
      <c r="BJ54">
        <v>530.65231835460099</v>
      </c>
      <c r="BK54">
        <v>453.00657139989909</v>
      </c>
      <c r="BL54">
        <v>449.36430739652673</v>
      </c>
      <c r="BM54">
        <v>131.34050083512881</v>
      </c>
      <c r="BN54">
        <v>240.61520971418349</v>
      </c>
      <c r="BO54">
        <v>406.31418649359</v>
      </c>
      <c r="BP54">
        <v>573.20261890464235</v>
      </c>
      <c r="BQ54">
        <v>846.13491003202432</v>
      </c>
      <c r="BR54">
        <v>160.4495245715143</v>
      </c>
      <c r="BS54">
        <v>657.10538697336676</v>
      </c>
      <c r="BT54">
        <v>183.770874893712</v>
      </c>
      <c r="BU54">
        <v>397.71512238675308</v>
      </c>
      <c r="BV54">
        <v>380.86077122182309</v>
      </c>
      <c r="BW54">
        <v>86.706562604645555</v>
      </c>
      <c r="BX54">
        <v>6.0888671515508879</v>
      </c>
      <c r="BY54">
        <v>0.53944116742128101</v>
      </c>
      <c r="BZ54">
        <v>12.86707329937655</v>
      </c>
      <c r="CA54">
        <v>166.6506848977919</v>
      </c>
      <c r="CB54">
        <v>1326.885852739138</v>
      </c>
      <c r="CC54">
        <v>567.36883677720039</v>
      </c>
      <c r="CD54">
        <v>95.122107727638237</v>
      </c>
      <c r="CE54">
        <v>35.60974567676233</v>
      </c>
      <c r="CF54">
        <v>223.75938978550701</v>
      </c>
      <c r="CG54">
        <v>384.66973805179629</v>
      </c>
    </row>
    <row r="55">
      <c r="A55" t="s">
        <v>352</v>
      </c>
      <c r="B55">
        <v>2019</v>
      </c>
      <c r="C55" t="s">
        <v>355</v>
      </c>
      <c r="D55">
        <v>137</v>
      </c>
      <c r="E55" t="s">
        <v>45</v>
      </c>
      <c r="F55" t="s">
        <v>42</v>
      </c>
      <c r="G55" t="s">
        <v>378</v>
      </c>
      <c r="H55">
        <v>24.70050553284781</v>
      </c>
      <c r="I55">
        <v>31.189191170259829</v>
      </c>
      <c r="J55">
        <v>16.549543765066201</v>
      </c>
      <c r="K55">
        <v>7.8049162411747464</v>
      </c>
      <c r="L55">
        <v>8.8629390190982189</v>
      </c>
      <c r="M55">
        <v>28.36527431116706</v>
      </c>
      <c r="N55">
        <v>12.379148358011969</v>
      </c>
      <c r="O55">
        <v>8.9696664464801756</v>
      </c>
      <c r="P55">
        <v>3.4104019884581458</v>
      </c>
      <c r="Q55">
        <v>1.209880425421018</v>
      </c>
      <c r="R55">
        <v>47.457404911843021</v>
      </c>
      <c r="S55">
        <v>39.84685281062638</v>
      </c>
      <c r="T55">
        <v>39.767360385654108</v>
      </c>
      <c r="U55">
        <v>24.741212372247119</v>
      </c>
      <c r="V55">
        <v>10.77264786354899</v>
      </c>
      <c r="W55" t="s">
        <v>155</v>
      </c>
      <c r="X55" t="s">
        <v>156</v>
      </c>
      <c r="Y55" t="s">
        <v>157</v>
      </c>
      <c r="Z55" t="s">
        <v>158</v>
      </c>
      <c r="AA55" t="s">
        <v>159</v>
      </c>
      <c r="AB55" t="s">
        <v>160</v>
      </c>
      <c r="AC55" t="s">
        <v>161</v>
      </c>
      <c r="AD55" t="s">
        <v>162</v>
      </c>
      <c r="AE55" t="s">
        <v>163</v>
      </c>
      <c r="AF55" t="s">
        <v>164</v>
      </c>
      <c r="AG55" t="s">
        <v>165</v>
      </c>
      <c r="AH55" t="s">
        <v>166</v>
      </c>
      <c r="AI55" t="s">
        <v>167</v>
      </c>
      <c r="AJ55" t="s">
        <v>168</v>
      </c>
      <c r="AK55" t="s">
        <v>169</v>
      </c>
      <c r="AL55" t="s">
        <v>170</v>
      </c>
      <c r="AM55">
        <v>0.48597083398093111</v>
      </c>
      <c r="AN55">
        <v>42.629732662703681</v>
      </c>
      <c r="AO55">
        <v>11.388348935512109</v>
      </c>
      <c r="AP55">
        <v>6.0503500098882999</v>
      </c>
      <c r="AQ55">
        <v>33.557882283071571</v>
      </c>
      <c r="AR55">
        <v>8.6081840439375981</v>
      </c>
      <c r="AS55">
        <v>34.699049414881742</v>
      </c>
      <c r="AT55">
        <v>5.39950869571972</v>
      </c>
      <c r="AU55">
        <v>0.71193599639819649</v>
      </c>
      <c r="AV55">
        <v>23.633318029724101</v>
      </c>
      <c r="AW55">
        <v>9.1360095654524986</v>
      </c>
      <c r="AX55">
        <v>5.215200428913616</v>
      </c>
      <c r="AY55">
        <v>7.5919686205026649</v>
      </c>
      <c r="AZ55">
        <v>39.044294824753742</v>
      </c>
      <c r="BA55">
        <v>21.890335667020508</v>
      </c>
      <c r="BB55">
        <v>12.108635634438169</v>
      </c>
      <c r="BC55">
        <v>1957.231666746663</v>
      </c>
      <c r="BD55">
        <v>1798.298473335263</v>
      </c>
      <c r="BE55">
        <v>929.61375768581706</v>
      </c>
      <c r="BF55">
        <v>486.68439970252092</v>
      </c>
      <c r="BG55">
        <v>611.62601834964778</v>
      </c>
      <c r="BH55">
        <v>993.76364321774349</v>
      </c>
      <c r="BI55">
        <v>433.44400666230899</v>
      </c>
      <c r="BJ55">
        <v>361.10044970215552</v>
      </c>
      <c r="BK55">
        <v>155.54613285421141</v>
      </c>
      <c r="BL55">
        <v>58.958612634110352</v>
      </c>
      <c r="BM55">
        <v>1101.954622384319</v>
      </c>
      <c r="BN55">
        <v>802.11453056597929</v>
      </c>
      <c r="BO55">
        <v>960.29972101197302</v>
      </c>
      <c r="BP55">
        <v>625.20634534690771</v>
      </c>
      <c r="BQ55">
        <v>291.06625144020552</v>
      </c>
      <c r="BR55">
        <v>6.4157988630297851</v>
      </c>
      <c r="BS55">
        <v>1292.2321460760111</v>
      </c>
      <c r="BT55">
        <v>166.73725435232751</v>
      </c>
      <c r="BU55">
        <v>74.307607004158669</v>
      </c>
      <c r="BV55">
        <v>739.92351223683443</v>
      </c>
      <c r="BW55">
        <v>116.7162775630777</v>
      </c>
      <c r="BX55">
        <v>1065.7199438503781</v>
      </c>
      <c r="BY55">
        <v>12.750462982584329</v>
      </c>
      <c r="BZ55">
        <v>35.15476050025547</v>
      </c>
      <c r="CA55">
        <v>325.01579527542219</v>
      </c>
      <c r="CB55">
        <v>231.9449277761756</v>
      </c>
      <c r="CC55">
        <v>58.926771601020633</v>
      </c>
      <c r="CD55">
        <v>119.93376943512369</v>
      </c>
      <c r="CE55">
        <v>626.1528172708239</v>
      </c>
      <c r="CF55">
        <v>585.81196691399248</v>
      </c>
      <c r="CG55">
        <v>325.71050411869692</v>
      </c>
    </row>
    <row r="56">
      <c r="A56" t="s">
        <v>352</v>
      </c>
      <c r="B56">
        <v>2019</v>
      </c>
      <c r="C56" t="s">
        <v>355</v>
      </c>
      <c r="D56">
        <v>138</v>
      </c>
      <c r="E56" t="s">
        <v>45</v>
      </c>
      <c r="F56" t="s">
        <v>41</v>
      </c>
      <c r="G56" t="s">
        <v>210</v>
      </c>
      <c r="H56">
        <v>13.302693770968791</v>
      </c>
      <c r="I56">
        <v>21.181012015467079</v>
      </c>
      <c r="J56">
        <v>8.149496350492921</v>
      </c>
      <c r="K56">
        <v>3.2838495394616918</v>
      </c>
      <c r="L56">
        <v>5.8025246978612488</v>
      </c>
      <c r="M56">
        <v>19.974648011009311</v>
      </c>
      <c r="N56">
        <v>6.4847883267314668</v>
      </c>
      <c r="O56">
        <v>3.0085928173458929</v>
      </c>
      <c r="P56">
        <v>1.0979106737830451</v>
      </c>
      <c r="Q56">
        <v>1.14322037542543</v>
      </c>
      <c r="R56">
        <v>28.161607403173772</v>
      </c>
      <c r="S56">
        <v>27.908194474735541</v>
      </c>
      <c r="T56">
        <v>21.013338228904161</v>
      </c>
      <c r="U56">
        <v>12.454039725324529</v>
      </c>
      <c r="V56">
        <v>5.4294059353889326</v>
      </c>
      <c r="W56" t="s">
        <v>155</v>
      </c>
      <c r="X56" t="s">
        <v>156</v>
      </c>
      <c r="Y56" t="s">
        <v>157</v>
      </c>
      <c r="Z56" t="s">
        <v>158</v>
      </c>
      <c r="AA56" t="s">
        <v>159</v>
      </c>
      <c r="AB56" t="s">
        <v>160</v>
      </c>
      <c r="AC56" t="s">
        <v>161</v>
      </c>
      <c r="AD56" t="s">
        <v>162</v>
      </c>
      <c r="AE56" t="s">
        <v>163</v>
      </c>
      <c r="AF56" t="s">
        <v>164</v>
      </c>
      <c r="AG56" t="s">
        <v>165</v>
      </c>
      <c r="AH56" t="s">
        <v>166</v>
      </c>
      <c r="AI56" t="s">
        <v>167</v>
      </c>
      <c r="AJ56" t="s">
        <v>168</v>
      </c>
      <c r="AK56" t="s">
        <v>169</v>
      </c>
      <c r="AL56" t="s">
        <v>170</v>
      </c>
      <c r="AM56">
        <v>2.5748644733831432</v>
      </c>
      <c r="AN56">
        <v>5.6332500428576537</v>
      </c>
      <c r="AO56">
        <v>12.64018707392167</v>
      </c>
      <c r="AP56">
        <v>6.6900364942298518</v>
      </c>
      <c r="AQ56">
        <v>23.416109927060159</v>
      </c>
      <c r="AR56">
        <v>28.066228029005462</v>
      </c>
      <c r="AS56">
        <v>11.42045110618389</v>
      </c>
      <c r="AT56">
        <v>0.11422005923623479</v>
      </c>
      <c r="AU56">
        <v>1.2160667377537651</v>
      </c>
      <c r="AV56">
        <v>29.803989184521019</v>
      </c>
      <c r="AW56">
        <v>1.7274765419026861</v>
      </c>
      <c r="AX56">
        <v>2.5378585116724568</v>
      </c>
      <c r="AY56">
        <v>6.086799160886601</v>
      </c>
      <c r="AZ56">
        <v>8.4154882490970557</v>
      </c>
      <c r="BA56">
        <v>26.145711070949119</v>
      </c>
      <c r="BB56">
        <v>5.3971053653624077</v>
      </c>
      <c r="BC56">
        <v>1054.085855325887</v>
      </c>
      <c r="BD56">
        <v>1221.24941820968</v>
      </c>
      <c r="BE56">
        <v>457.76995627034893</v>
      </c>
      <c r="BF56">
        <v>204.76816053387429</v>
      </c>
      <c r="BG56">
        <v>400.42869184599982</v>
      </c>
      <c r="BH56">
        <v>699.80211584267818</v>
      </c>
      <c r="BI56">
        <v>227.05864356785671</v>
      </c>
      <c r="BJ56">
        <v>121.1198014771884</v>
      </c>
      <c r="BK56">
        <v>50.074964800123922</v>
      </c>
      <c r="BL56">
        <v>55.710205615298861</v>
      </c>
      <c r="BM56">
        <v>653.90877375925686</v>
      </c>
      <c r="BN56">
        <v>561.79012220701054</v>
      </c>
      <c r="BO56">
        <v>507.42877181323831</v>
      </c>
      <c r="BP56">
        <v>314.71152441217919</v>
      </c>
      <c r="BQ56">
        <v>146.6971586909583</v>
      </c>
      <c r="BR56">
        <v>33.993423896372292</v>
      </c>
      <c r="BS56">
        <v>170.76032002972099</v>
      </c>
      <c r="BT56">
        <v>185.0654646375836</v>
      </c>
      <c r="BU56">
        <v>82.163941233854175</v>
      </c>
      <c r="BV56">
        <v>516.30583104150185</v>
      </c>
      <c r="BW56">
        <v>380.5431719468217</v>
      </c>
      <c r="BX56">
        <v>350.75896074571921</v>
      </c>
      <c r="BY56">
        <v>0.2697205837106405</v>
      </c>
      <c r="BZ56">
        <v>60.048284023202491</v>
      </c>
      <c r="CA56">
        <v>409.87758193766689</v>
      </c>
      <c r="CB56">
        <v>43.857158738297649</v>
      </c>
      <c r="CC56">
        <v>28.67537133259929</v>
      </c>
      <c r="CD56">
        <v>96.155925248192617</v>
      </c>
      <c r="CE56">
        <v>134.9590689121857</v>
      </c>
      <c r="CF56">
        <v>699.69098061447767</v>
      </c>
      <c r="CG56">
        <v>145.17687726388331</v>
      </c>
    </row>
    <row r="57">
      <c r="A57" t="s">
        <v>352</v>
      </c>
      <c r="B57">
        <v>2019</v>
      </c>
      <c r="C57" t="s">
        <v>355</v>
      </c>
      <c r="D57">
        <v>139</v>
      </c>
      <c r="E57" t="s">
        <v>45</v>
      </c>
      <c r="F57" t="s">
        <v>19</v>
      </c>
      <c r="G57" t="s">
        <v>210</v>
      </c>
      <c r="H57">
        <v>0.64373616784666976</v>
      </c>
      <c r="I57">
        <v>2.1155008586452388</v>
      </c>
      <c r="J57">
        <v>0.34460506928920193</v>
      </c>
      <c r="K57">
        <v>0.33483242620442188</v>
      </c>
      <c r="L57">
        <v>0.33458358060279109</v>
      </c>
      <c r="M57">
        <v>1.27239052168717</v>
      </c>
      <c r="N57">
        <v>0.1120858113976281</v>
      </c>
      <c r="O57">
        <v>0.071750019542748802</v>
      </c>
      <c r="P57">
        <v>0</v>
      </c>
      <c r="Q57">
        <v>0</v>
      </c>
      <c r="R57">
        <v>2.502637590276731</v>
      </c>
      <c r="S57">
        <v>3.501921847946643</v>
      </c>
      <c r="T57">
        <v>1.346321197978632</v>
      </c>
      <c r="U57">
        <v>0.94195580766200315</v>
      </c>
      <c r="V57">
        <v>0</v>
      </c>
      <c r="W57" t="s">
        <v>155</v>
      </c>
      <c r="X57" t="s">
        <v>156</v>
      </c>
      <c r="Y57" t="s">
        <v>157</v>
      </c>
      <c r="Z57" t="s">
        <v>158</v>
      </c>
      <c r="AA57" t="s">
        <v>159</v>
      </c>
      <c r="AB57" t="s">
        <v>160</v>
      </c>
      <c r="AC57" t="s">
        <v>161</v>
      </c>
      <c r="AD57" t="s">
        <v>162</v>
      </c>
      <c r="AE57" t="s">
        <v>163</v>
      </c>
      <c r="AF57" t="s">
        <v>164</v>
      </c>
      <c r="AG57" t="s">
        <v>165</v>
      </c>
      <c r="AH57" t="s">
        <v>166</v>
      </c>
      <c r="AI57" t="s">
        <v>167</v>
      </c>
      <c r="AJ57" t="s">
        <v>168</v>
      </c>
      <c r="AK57" t="s">
        <v>169</v>
      </c>
      <c r="AL57" t="s">
        <v>170</v>
      </c>
      <c r="AM57">
        <v>0.27122240206327197</v>
      </c>
      <c r="AN57">
        <v>0.59205168395339525</v>
      </c>
      <c r="AO57">
        <v>0.96124814274466153</v>
      </c>
      <c r="AP57">
        <v>0.29393975619021351</v>
      </c>
      <c r="AQ57">
        <v>0.78306431959351241</v>
      </c>
      <c r="AR57">
        <v>0.1236621466894751</v>
      </c>
      <c r="AS57">
        <v>0.64719566895713154</v>
      </c>
      <c r="AT57">
        <v>1.788129809506334</v>
      </c>
      <c r="AU57">
        <v>0.059380111070692299</v>
      </c>
      <c r="AV57">
        <v>0.80820587328607474</v>
      </c>
      <c r="AW57">
        <v>1.129250553084848</v>
      </c>
      <c r="AX57">
        <v>0.47341621658790251</v>
      </c>
      <c r="AY57">
        <v>0.59586512195023345</v>
      </c>
      <c r="AZ57">
        <v>2.565416697737199</v>
      </c>
      <c r="BA57">
        <v>0.20438751692668169</v>
      </c>
      <c r="BB57">
        <v>1.8575140045273</v>
      </c>
      <c r="BC57">
        <v>51.008705512691748</v>
      </c>
      <c r="BD57">
        <v>121.9750119095339</v>
      </c>
      <c r="BE57">
        <v>19.357005723368051</v>
      </c>
      <c r="BF57">
        <v>20.878855494765741</v>
      </c>
      <c r="BG57">
        <v>23.089408915968729</v>
      </c>
      <c r="BH57">
        <v>44.577585485565614</v>
      </c>
      <c r="BI57">
        <v>3.9245771823019031</v>
      </c>
      <c r="BJ57">
        <v>2.888509230261521</v>
      </c>
      <c r="BK57">
        <v>0</v>
      </c>
      <c r="BL57">
        <v>0</v>
      </c>
      <c r="BM57">
        <v>58.110911582314287</v>
      </c>
      <c r="BN57">
        <v>70.493456848250204</v>
      </c>
      <c r="BO57">
        <v>32.510879733365023</v>
      </c>
      <c r="BP57">
        <v>23.80306749426958</v>
      </c>
      <c r="BQ57">
        <v>0</v>
      </c>
      <c r="BR57">
        <v>3.5806848006315271</v>
      </c>
      <c r="BS57">
        <v>17.94682186248761</v>
      </c>
      <c r="BT57">
        <v>14.073670993056179</v>
      </c>
      <c r="BU57">
        <v>3.6100324526983592</v>
      </c>
      <c r="BV57">
        <v>17.265919725609852</v>
      </c>
      <c r="BW57">
        <v>1.6767050243564039</v>
      </c>
      <c r="BX57">
        <v>19.877470524751331</v>
      </c>
      <c r="BY57">
        <v>4.2225106447628491</v>
      </c>
      <c r="BZ57">
        <v>2.932136587740664</v>
      </c>
      <c r="CA57">
        <v>11.114803021817041</v>
      </c>
      <c r="CB57">
        <v>28.669402773715081</v>
      </c>
      <c r="CC57">
        <v>5.349149979439213</v>
      </c>
      <c r="CD57">
        <v>9.4131514133786727</v>
      </c>
      <c r="CE57">
        <v>41.141552177383758</v>
      </c>
      <c r="CF57">
        <v>5.4696581690098469</v>
      </c>
      <c r="CG57">
        <v>49.965317405489721</v>
      </c>
    </row>
    <row r="58">
      <c r="A58" t="s">
        <v>352</v>
      </c>
      <c r="B58">
        <v>2019</v>
      </c>
      <c r="C58" t="s">
        <v>355</v>
      </c>
      <c r="D58">
        <v>140</v>
      </c>
      <c r="E58" t="s">
        <v>106</v>
      </c>
      <c r="F58" t="s">
        <v>63</v>
      </c>
      <c r="G58" t="s">
        <v>379</v>
      </c>
      <c r="H58">
        <v>81.929743422076811</v>
      </c>
      <c r="I58">
        <v>72.375696813693324</v>
      </c>
      <c r="J58">
        <v>64.319851407714182</v>
      </c>
      <c r="K58">
        <v>64.704242993527188</v>
      </c>
      <c r="L58">
        <v>62.079646896590901</v>
      </c>
      <c r="M58">
        <v>73.849190979891745</v>
      </c>
      <c r="N58">
        <v>57.85697438597964</v>
      </c>
      <c r="O58">
        <v>66.449196983596437</v>
      </c>
      <c r="P58">
        <v>65.934611008449522</v>
      </c>
      <c r="Q58">
        <v>58.19309782840277</v>
      </c>
      <c r="R58">
        <v>89.784703784311944</v>
      </c>
      <c r="S58">
        <v>84.183114589224246</v>
      </c>
      <c r="T58">
        <v>73.234680888901067</v>
      </c>
      <c r="U58">
        <v>78.320901155995188</v>
      </c>
      <c r="V58">
        <v>85.082646433653849</v>
      </c>
      <c r="W58" t="s">
        <v>155</v>
      </c>
      <c r="X58" t="s">
        <v>156</v>
      </c>
      <c r="Y58" t="s">
        <v>157</v>
      </c>
      <c r="Z58" t="s">
        <v>158</v>
      </c>
      <c r="AA58" t="s">
        <v>159</v>
      </c>
      <c r="AB58" t="s">
        <v>160</v>
      </c>
      <c r="AC58" t="s">
        <v>161</v>
      </c>
      <c r="AD58" t="s">
        <v>162</v>
      </c>
      <c r="AE58" t="s">
        <v>163</v>
      </c>
      <c r="AF58" t="s">
        <v>164</v>
      </c>
      <c r="AG58" t="s">
        <v>165</v>
      </c>
      <c r="AH58" t="s">
        <v>166</v>
      </c>
      <c r="AI58" t="s">
        <v>167</v>
      </c>
      <c r="AJ58" t="s">
        <v>168</v>
      </c>
      <c r="AK58" t="s">
        <v>169</v>
      </c>
      <c r="AL58" t="s">
        <v>170</v>
      </c>
      <c r="AM58">
        <v>97.93493331686723</v>
      </c>
      <c r="AN58">
        <v>61.720064731782998</v>
      </c>
      <c r="AO58">
        <v>78.612885219333236</v>
      </c>
      <c r="AP58">
        <v>65.663125888693969</v>
      </c>
      <c r="AQ58">
        <v>66.861103579098355</v>
      </c>
      <c r="AR58">
        <v>73.261328621486385</v>
      </c>
      <c r="AS58">
        <v>58.769631452184171</v>
      </c>
      <c r="AT58">
        <v>100</v>
      </c>
      <c r="AU58">
        <v>0</v>
      </c>
      <c r="AV58">
        <v>41.978524775886193</v>
      </c>
      <c r="AW58">
        <v>81.773426637227047</v>
      </c>
      <c r="AX58">
        <v>80.429656841334094</v>
      </c>
      <c r="AY58">
        <v>26.779706190690881</v>
      </c>
      <c r="AZ58">
        <v>93.013995907039018</v>
      </c>
      <c r="BA58">
        <v>62.140109280328382</v>
      </c>
      <c r="BB58">
        <v>75.283086981191929</v>
      </c>
      <c r="BC58">
        <v>1481.975650622418</v>
      </c>
      <c r="BD58">
        <v>608.80886366605318</v>
      </c>
      <c r="BE58">
        <v>486.54561114974052</v>
      </c>
      <c r="BF58">
        <v>429.04340911871498</v>
      </c>
      <c r="BG58">
        <v>382.79756745698859</v>
      </c>
      <c r="BH58">
        <v>363.75149652523822</v>
      </c>
      <c r="BI58">
        <v>325.72288381127947</v>
      </c>
      <c r="BJ58">
        <v>352.61420432147008</v>
      </c>
      <c r="BK58">
        <v>298.68812069523761</v>
      </c>
      <c r="BL58">
        <v>261.49901100918538</v>
      </c>
      <c r="BM58">
        <v>117.92367962365211</v>
      </c>
      <c r="BN58">
        <v>202.55737771279331</v>
      </c>
      <c r="BO58">
        <v>297.562897884915</v>
      </c>
      <c r="BP58">
        <v>448.93745657588067</v>
      </c>
      <c r="BQ58">
        <v>719.91397385426239</v>
      </c>
      <c r="BR58">
        <v>157.13613489634301</v>
      </c>
      <c r="BS58">
        <v>405.5658701959951</v>
      </c>
      <c r="BT58">
        <v>144.4675869467583</v>
      </c>
      <c r="BU58">
        <v>261.15218149118698</v>
      </c>
      <c r="BV58">
        <v>254.64771473877599</v>
      </c>
      <c r="BW58">
        <v>63.522379766184208</v>
      </c>
      <c r="BX58">
        <v>3.5784047845795608</v>
      </c>
      <c r="BY58">
        <v>0.53944116742128101</v>
      </c>
      <c r="BZ58">
        <v>0</v>
      </c>
      <c r="CA58">
        <v>69.957499049003587</v>
      </c>
      <c r="CB58">
        <v>1085.0400293493831</v>
      </c>
      <c r="CC58">
        <v>456.33280844457119</v>
      </c>
      <c r="CD58">
        <v>25.473420971853979</v>
      </c>
      <c r="CE58">
        <v>33.122047386290717</v>
      </c>
      <c r="CF58">
        <v>139.04432933771</v>
      </c>
      <c r="CG58">
        <v>289.59125348785699</v>
      </c>
    </row>
    <row r="59">
      <c r="A59" t="s">
        <v>352</v>
      </c>
      <c r="B59">
        <v>2019</v>
      </c>
      <c r="C59" t="s">
        <v>355</v>
      </c>
      <c r="D59">
        <v>141</v>
      </c>
      <c r="E59" t="s">
        <v>106</v>
      </c>
      <c r="F59" t="s">
        <v>64</v>
      </c>
      <c r="G59" t="s">
        <v>380</v>
      </c>
      <c r="H59">
        <v>2.5964078014694438</v>
      </c>
      <c r="I59">
        <v>0.60758581349613616</v>
      </c>
      <c r="J59">
        <v>4.2867973228227418</v>
      </c>
      <c r="K59">
        <v>0.78420133889839272</v>
      </c>
      <c r="L59">
        <v>6.0872459272805024</v>
      </c>
      <c r="M59">
        <v>0.69632595023347521</v>
      </c>
      <c r="N59">
        <v>4.1246686066897817</v>
      </c>
      <c r="O59">
        <v>1.12449285293807</v>
      </c>
      <c r="P59">
        <v>0.53090179604791388</v>
      </c>
      <c r="Q59">
        <v>8.0140291218470292</v>
      </c>
      <c r="R59">
        <v>5.9987787801187951</v>
      </c>
      <c r="S59">
        <v>0.97852295801070066</v>
      </c>
      <c r="T59">
        <v>1.5105895600490491</v>
      </c>
      <c r="U59">
        <v>6.3479812968133524</v>
      </c>
      <c r="V59">
        <v>0.40717651567876922</v>
      </c>
      <c r="W59" t="s">
        <v>155</v>
      </c>
      <c r="X59" t="s">
        <v>156</v>
      </c>
      <c r="Y59" t="s">
        <v>157</v>
      </c>
      <c r="Z59" t="s">
        <v>158</v>
      </c>
      <c r="AA59" t="s">
        <v>159</v>
      </c>
      <c r="AB59" t="s">
        <v>160</v>
      </c>
      <c r="AC59" t="s">
        <v>161</v>
      </c>
      <c r="AD59" t="s">
        <v>162</v>
      </c>
      <c r="AE59" t="s">
        <v>163</v>
      </c>
      <c r="AF59" t="s">
        <v>164</v>
      </c>
      <c r="AG59" t="s">
        <v>165</v>
      </c>
      <c r="AH59" t="s">
        <v>166</v>
      </c>
      <c r="AI59" t="s">
        <v>167</v>
      </c>
      <c r="AJ59" t="s">
        <v>168</v>
      </c>
      <c r="AK59" t="s">
        <v>169</v>
      </c>
      <c r="AL59" t="s">
        <v>170</v>
      </c>
      <c r="AM59">
        <v>0</v>
      </c>
      <c r="AN59">
        <v>0</v>
      </c>
      <c r="AO59">
        <v>0.44607527415535542</v>
      </c>
      <c r="AP59">
        <v>4.9380712260909769</v>
      </c>
      <c r="AQ59">
        <v>0.027471553643384598</v>
      </c>
      <c r="AR59">
        <v>0</v>
      </c>
      <c r="AS59">
        <v>0</v>
      </c>
      <c r="AT59">
        <v>0</v>
      </c>
      <c r="AU59">
        <v>84.199220548071324</v>
      </c>
      <c r="AV59">
        <v>0</v>
      </c>
      <c r="AW59">
        <v>5.4424780379669109</v>
      </c>
      <c r="AX59">
        <v>1.2105838005207701</v>
      </c>
      <c r="AY59">
        <v>6.6620062906211892</v>
      </c>
      <c r="AZ59">
        <v>0</v>
      </c>
      <c r="BA59">
        <v>4.6565681785603834</v>
      </c>
      <c r="BB59">
        <v>0</v>
      </c>
      <c r="BC59">
        <v>46.964789344463718</v>
      </c>
      <c r="BD59">
        <v>5.1108817597485601</v>
      </c>
      <c r="BE59">
        <v>32.42735139555549</v>
      </c>
      <c r="BF59">
        <v>5.199912715308102</v>
      </c>
      <c r="BG59">
        <v>37.535376729138562</v>
      </c>
      <c r="BH59">
        <v>3.4298223596755841</v>
      </c>
      <c r="BI59">
        <v>23.221037179960369</v>
      </c>
      <c r="BJ59">
        <v>5.9671473938476609</v>
      </c>
      <c r="BK59">
        <v>2.4050200237771402</v>
      </c>
      <c r="BL59">
        <v>36.012186457943862</v>
      </c>
      <c r="BM59">
        <v>7.8788260937994519</v>
      </c>
      <c r="BN59">
        <v>2.3544750675188788</v>
      </c>
      <c r="BO59">
        <v>6.1377396821703929</v>
      </c>
      <c r="BP59">
        <v>36.386795040911011</v>
      </c>
      <c r="BQ59">
        <v>3.4452626446100849</v>
      </c>
      <c r="BR59">
        <v>0</v>
      </c>
      <c r="BS59">
        <v>0</v>
      </c>
      <c r="BT59">
        <v>0.81975643399982101</v>
      </c>
      <c r="BU59">
        <v>19.639456020392771</v>
      </c>
      <c r="BV59">
        <v>0.1046283710728115</v>
      </c>
      <c r="BW59">
        <v>0</v>
      </c>
      <c r="BX59">
        <v>0</v>
      </c>
      <c r="BY59">
        <v>0</v>
      </c>
      <c r="BZ59">
        <v>10.833975425424059</v>
      </c>
      <c r="CA59">
        <v>0</v>
      </c>
      <c r="CB59">
        <v>72.21547112421753</v>
      </c>
      <c r="CC59">
        <v>6.8684752272279166</v>
      </c>
      <c r="CD59">
        <v>6.3370408005867231</v>
      </c>
      <c r="CE59">
        <v>0</v>
      </c>
      <c r="CF59">
        <v>10.41950854129281</v>
      </c>
      <c r="CG59">
        <v>0</v>
      </c>
    </row>
    <row r="60">
      <c r="A60" t="s">
        <v>352</v>
      </c>
      <c r="B60">
        <v>2019</v>
      </c>
      <c r="C60" t="s">
        <v>355</v>
      </c>
      <c r="D60">
        <v>142</v>
      </c>
      <c r="E60" t="s">
        <v>106</v>
      </c>
      <c r="F60" t="s">
        <v>65</v>
      </c>
      <c r="G60" t="s">
        <v>381</v>
      </c>
      <c r="H60">
        <v>0.046209179257434597</v>
      </c>
      <c r="I60">
        <v>0.25797747736440851</v>
      </c>
      <c r="J60">
        <v>0</v>
      </c>
      <c r="K60">
        <v>0</v>
      </c>
      <c r="L60">
        <v>0</v>
      </c>
      <c r="M60">
        <v>0</v>
      </c>
      <c r="N60">
        <v>0</v>
      </c>
      <c r="O60">
        <v>0</v>
      </c>
      <c r="P60">
        <v>0</v>
      </c>
      <c r="Q60">
        <v>0</v>
      </c>
      <c r="R60">
        <v>0</v>
      </c>
      <c r="S60">
        <v>0.90187619519658002</v>
      </c>
      <c r="T60">
        <v>0</v>
      </c>
      <c r="U60">
        <v>0.14582082876891769</v>
      </c>
      <c r="V60">
        <v>0</v>
      </c>
      <c r="W60" t="s">
        <v>155</v>
      </c>
      <c r="X60" t="s">
        <v>156</v>
      </c>
      <c r="Y60" t="s">
        <v>157</v>
      </c>
      <c r="Z60" t="s">
        <v>158</v>
      </c>
      <c r="AA60" t="s">
        <v>159</v>
      </c>
      <c r="AB60" t="s">
        <v>160</v>
      </c>
      <c r="AC60" t="s">
        <v>161</v>
      </c>
      <c r="AD60" t="s">
        <v>162</v>
      </c>
      <c r="AE60" t="s">
        <v>163</v>
      </c>
      <c r="AF60" t="s">
        <v>164</v>
      </c>
      <c r="AG60" t="s">
        <v>165</v>
      </c>
      <c r="AH60" t="s">
        <v>166</v>
      </c>
      <c r="AI60" t="s">
        <v>167</v>
      </c>
      <c r="AJ60" t="s">
        <v>168</v>
      </c>
      <c r="AK60" t="s">
        <v>169</v>
      </c>
      <c r="AL60" t="s">
        <v>170</v>
      </c>
      <c r="AM60">
        <v>0</v>
      </c>
      <c r="AN60">
        <v>0</v>
      </c>
      <c r="AO60">
        <v>1.1808461486019739</v>
      </c>
      <c r="AP60">
        <v>0</v>
      </c>
      <c r="AQ60">
        <v>0</v>
      </c>
      <c r="AR60">
        <v>0</v>
      </c>
      <c r="AS60">
        <v>0</v>
      </c>
      <c r="AT60">
        <v>0</v>
      </c>
      <c r="AU60">
        <v>0</v>
      </c>
      <c r="AV60">
        <v>0</v>
      </c>
      <c r="AW60">
        <v>0</v>
      </c>
      <c r="AX60">
        <v>0.14732018313866599</v>
      </c>
      <c r="AY60">
        <v>0</v>
      </c>
      <c r="AZ60">
        <v>0</v>
      </c>
      <c r="BA60">
        <v>0</v>
      </c>
      <c r="BB60">
        <v>0</v>
      </c>
      <c r="BC60">
        <v>0.83584880941189055</v>
      </c>
      <c r="BD60">
        <v>2.170051298434549</v>
      </c>
      <c r="BE60">
        <v>0</v>
      </c>
      <c r="BF60">
        <v>0</v>
      </c>
      <c r="BG60">
        <v>0</v>
      </c>
      <c r="BH60">
        <v>0</v>
      </c>
      <c r="BI60">
        <v>0</v>
      </c>
      <c r="BJ60">
        <v>0</v>
      </c>
      <c r="BK60">
        <v>0</v>
      </c>
      <c r="BL60">
        <v>0</v>
      </c>
      <c r="BM60">
        <v>0</v>
      </c>
      <c r="BN60">
        <v>2.170051298434549</v>
      </c>
      <c r="BO60">
        <v>0</v>
      </c>
      <c r="BP60">
        <v>0.83584880941189055</v>
      </c>
      <c r="BQ60">
        <v>0</v>
      </c>
      <c r="BR60">
        <v>0</v>
      </c>
      <c r="BS60">
        <v>0</v>
      </c>
      <c r="BT60">
        <v>2.170051298434549</v>
      </c>
      <c r="BU60">
        <v>0</v>
      </c>
      <c r="BV60">
        <v>0</v>
      </c>
      <c r="BW60">
        <v>0</v>
      </c>
      <c r="BX60">
        <v>0</v>
      </c>
      <c r="BY60">
        <v>0</v>
      </c>
      <c r="BZ60">
        <v>0</v>
      </c>
      <c r="CA60">
        <v>0</v>
      </c>
      <c r="CB60">
        <v>0</v>
      </c>
      <c r="CC60">
        <v>0.83584880941189055</v>
      </c>
      <c r="CD60">
        <v>0</v>
      </c>
      <c r="CE60">
        <v>0</v>
      </c>
      <c r="CF60">
        <v>0</v>
      </c>
      <c r="CG60">
        <v>0</v>
      </c>
    </row>
    <row r="61">
      <c r="A61" t="s">
        <v>352</v>
      </c>
      <c r="B61">
        <v>2019</v>
      </c>
      <c r="C61" t="s">
        <v>355</v>
      </c>
      <c r="D61">
        <v>143</v>
      </c>
      <c r="E61" t="s">
        <v>106</v>
      </c>
      <c r="F61" t="s">
        <v>66</v>
      </c>
      <c r="G61" t="s">
        <v>382</v>
      </c>
      <c r="H61">
        <v>15.427639597196221</v>
      </c>
      <c r="I61">
        <v>26.758739895446201</v>
      </c>
      <c r="J61">
        <v>31.393351269463039</v>
      </c>
      <c r="K61">
        <v>34.51155566757442</v>
      </c>
      <c r="L61">
        <v>31.833107176128649</v>
      </c>
      <c r="M61">
        <v>25.45448306987479</v>
      </c>
      <c r="N61">
        <v>38.018357007330543</v>
      </c>
      <c r="O61">
        <v>32.42631016346558</v>
      </c>
      <c r="P61">
        <v>33.534487195502621</v>
      </c>
      <c r="Q61">
        <v>33.792873049750199</v>
      </c>
      <c r="R61">
        <v>4.2165174355692603</v>
      </c>
      <c r="S61">
        <v>13.936486257568481</v>
      </c>
      <c r="T61">
        <v>25.25472955104992</v>
      </c>
      <c r="U61">
        <v>15.18529671842256</v>
      </c>
      <c r="V61">
        <v>14.510177050667361</v>
      </c>
      <c r="W61" t="s">
        <v>155</v>
      </c>
      <c r="X61" t="s">
        <v>156</v>
      </c>
      <c r="Y61" t="s">
        <v>157</v>
      </c>
      <c r="Z61" t="s">
        <v>158</v>
      </c>
      <c r="AA61" t="s">
        <v>159</v>
      </c>
      <c r="AB61" t="s">
        <v>160</v>
      </c>
      <c r="AC61" t="s">
        <v>161</v>
      </c>
      <c r="AD61" t="s">
        <v>162</v>
      </c>
      <c r="AE61" t="s">
        <v>163</v>
      </c>
      <c r="AF61" t="s">
        <v>164</v>
      </c>
      <c r="AG61" t="s">
        <v>165</v>
      </c>
      <c r="AH61" t="s">
        <v>166</v>
      </c>
      <c r="AI61" t="s">
        <v>167</v>
      </c>
      <c r="AJ61" t="s">
        <v>168</v>
      </c>
      <c r="AK61" t="s">
        <v>169</v>
      </c>
      <c r="AL61" t="s">
        <v>170</v>
      </c>
      <c r="AM61">
        <v>2.065066683132764</v>
      </c>
      <c r="AN61">
        <v>38.279935268217017</v>
      </c>
      <c r="AO61">
        <v>19.760193357909429</v>
      </c>
      <c r="AP61">
        <v>29.398802885215051</v>
      </c>
      <c r="AQ61">
        <v>33.1114248672583</v>
      </c>
      <c r="AR61">
        <v>26.73867137851358</v>
      </c>
      <c r="AS61">
        <v>41.230368547815829</v>
      </c>
      <c r="AT61">
        <v>0</v>
      </c>
      <c r="AU61">
        <v>15.80077945192869</v>
      </c>
      <c r="AV61">
        <v>58.021475224113793</v>
      </c>
      <c r="AW61">
        <v>12.78409532480595</v>
      </c>
      <c r="AX61">
        <v>18.212439175006491</v>
      </c>
      <c r="AY61">
        <v>66.558287518687933</v>
      </c>
      <c r="AZ61">
        <v>6.9860040929609593</v>
      </c>
      <c r="BA61">
        <v>33.203322541111227</v>
      </c>
      <c r="BB61">
        <v>24.716913018808089</v>
      </c>
      <c r="BC61">
        <v>279.06087917104679</v>
      </c>
      <c r="BD61">
        <v>225.08879010612679</v>
      </c>
      <c r="BE61">
        <v>237.47407596789719</v>
      </c>
      <c r="BF61">
        <v>228.84056458380459</v>
      </c>
      <c r="BG61">
        <v>196.29035603114599</v>
      </c>
      <c r="BH61">
        <v>125.3785747289288</v>
      </c>
      <c r="BI61">
        <v>214.03554219031761</v>
      </c>
      <c r="BJ61">
        <v>172.07096663928371</v>
      </c>
      <c r="BK61">
        <v>151.9134306808846</v>
      </c>
      <c r="BL61">
        <v>151.8531099293975</v>
      </c>
      <c r="BM61">
        <v>5.5379951176771929</v>
      </c>
      <c r="BN61">
        <v>33.533305635436747</v>
      </c>
      <c r="BO61">
        <v>102.61354892650471</v>
      </c>
      <c r="BP61">
        <v>87.042518478438808</v>
      </c>
      <c r="BQ61">
        <v>122.7756735331517</v>
      </c>
      <c r="BR61">
        <v>3.3133896751712588</v>
      </c>
      <c r="BS61">
        <v>251.53951677737169</v>
      </c>
      <c r="BT61">
        <v>36.313480214519323</v>
      </c>
      <c r="BU61">
        <v>116.9234848751733</v>
      </c>
      <c r="BV61">
        <v>126.1084281119745</v>
      </c>
      <c r="BW61">
        <v>23.184182838461322</v>
      </c>
      <c r="BX61">
        <v>2.5104623669713271</v>
      </c>
      <c r="BY61">
        <v>0</v>
      </c>
      <c r="BZ61">
        <v>2.0330978739524919</v>
      </c>
      <c r="CA61">
        <v>96.693185848788247</v>
      </c>
      <c r="CB61">
        <v>169.63035226553569</v>
      </c>
      <c r="CC61">
        <v>103.3317042959895</v>
      </c>
      <c r="CD61">
        <v>63.311645955197527</v>
      </c>
      <c r="CE61">
        <v>2.487698290471605</v>
      </c>
      <c r="CF61">
        <v>74.295551906504187</v>
      </c>
      <c r="CG61">
        <v>95.078484563939426</v>
      </c>
    </row>
    <row r="62">
      <c r="A62" t="s">
        <v>352</v>
      </c>
      <c r="B62">
        <v>2019</v>
      </c>
      <c r="C62" t="s">
        <v>355</v>
      </c>
      <c r="D62">
        <v>144</v>
      </c>
      <c r="E62" t="s">
        <v>107</v>
      </c>
      <c r="F62" t="s">
        <v>63</v>
      </c>
      <c r="G62" t="s">
        <v>383</v>
      </c>
      <c r="H62">
        <v>88.66154367994821</v>
      </c>
      <c r="I62">
        <v>90.893795783616511</v>
      </c>
      <c r="J62">
        <v>80.676332905936405</v>
      </c>
      <c r="K62">
        <v>65.853305331667229</v>
      </c>
      <c r="L62">
        <v>86.144759548707285</v>
      </c>
      <c r="M62">
        <v>88.518637903587646</v>
      </c>
      <c r="N62">
        <v>77.834413427575598</v>
      </c>
      <c r="O62">
        <v>54.585385848250993</v>
      </c>
      <c r="P62">
        <v>51.894056550441427</v>
      </c>
      <c r="Q62">
        <v>10.323524565210519</v>
      </c>
      <c r="R62">
        <v>94.061626899038316</v>
      </c>
      <c r="S62">
        <v>93.692957946679201</v>
      </c>
      <c r="T62">
        <v>91.013591947014476</v>
      </c>
      <c r="U62">
        <v>94.017496132276449</v>
      </c>
      <c r="V62">
        <v>68.836842942201898</v>
      </c>
      <c r="W62" t="s">
        <v>155</v>
      </c>
      <c r="X62" t="s">
        <v>156</v>
      </c>
      <c r="Y62" t="s">
        <v>157</v>
      </c>
      <c r="Z62" t="s">
        <v>158</v>
      </c>
      <c r="AA62" t="s">
        <v>159</v>
      </c>
      <c r="AB62" t="s">
        <v>160</v>
      </c>
      <c r="AC62" t="s">
        <v>161</v>
      </c>
      <c r="AD62" t="s">
        <v>162</v>
      </c>
      <c r="AE62" t="s">
        <v>163</v>
      </c>
      <c r="AF62" t="s">
        <v>164</v>
      </c>
      <c r="AG62" t="s">
        <v>165</v>
      </c>
      <c r="AH62" t="s">
        <v>166</v>
      </c>
      <c r="AI62" t="s">
        <v>167</v>
      </c>
      <c r="AJ62" t="s">
        <v>168</v>
      </c>
      <c r="AK62" t="s">
        <v>169</v>
      </c>
      <c r="AL62" t="s">
        <v>170</v>
      </c>
      <c r="AM62">
        <v>83.496131498269222</v>
      </c>
      <c r="AN62">
        <v>94.595457805187237</v>
      </c>
      <c r="AO62">
        <v>98.163089293490302</v>
      </c>
      <c r="AP62">
        <v>89.569467894856515</v>
      </c>
      <c r="AQ62">
        <v>94.074751281711244</v>
      </c>
      <c r="AR62">
        <v>83.944329619637415</v>
      </c>
      <c r="AS62">
        <v>87.589180067066025</v>
      </c>
      <c r="AT62">
        <v>84.469861458445877</v>
      </c>
      <c r="AU62">
        <v>7.803534542116136</v>
      </c>
      <c r="AV62">
        <v>88.425661050547305</v>
      </c>
      <c r="AW62">
        <v>74.068858844839866</v>
      </c>
      <c r="AX62">
        <v>91.976286677057743</v>
      </c>
      <c r="AY62">
        <v>75.598097662650559</v>
      </c>
      <c r="AZ62">
        <v>59.216745729496189</v>
      </c>
      <c r="BA62">
        <v>82.389839079376003</v>
      </c>
      <c r="BB62">
        <v>92.352334826007649</v>
      </c>
      <c r="BC62">
        <v>1701.5455781078019</v>
      </c>
      <c r="BD62">
        <v>1594.213394527419</v>
      </c>
      <c r="BE62">
        <v>726.92888245770519</v>
      </c>
      <c r="BF62">
        <v>291.95238705826881</v>
      </c>
      <c r="BG62">
        <v>517.15788092262483</v>
      </c>
      <c r="BH62">
        <v>859.80295310404381</v>
      </c>
      <c r="BI62">
        <v>328.74207797975191</v>
      </c>
      <c r="BJ62">
        <v>173.42434257009151</v>
      </c>
      <c r="BK62">
        <v>73.958868188729298</v>
      </c>
      <c r="BL62">
        <v>5.4517075578727159</v>
      </c>
      <c r="BM62">
        <v>1025.3176583027389</v>
      </c>
      <c r="BN62">
        <v>730.12650133404429</v>
      </c>
      <c r="BO62">
        <v>870.89033519131578</v>
      </c>
      <c r="BP62">
        <v>578.61570305763132</v>
      </c>
      <c r="BQ62">
        <v>185.46797578760001</v>
      </c>
      <c r="BR62">
        <v>4.4903496675624233</v>
      </c>
      <c r="BS62">
        <v>1195.9977079653279</v>
      </c>
      <c r="BT62">
        <v>158.55536993680479</v>
      </c>
      <c r="BU62">
        <v>66.37383821030393</v>
      </c>
      <c r="BV62">
        <v>677.41723251696283</v>
      </c>
      <c r="BW62">
        <v>72.891502364783335</v>
      </c>
      <c r="BX62">
        <v>920.8852541950348</v>
      </c>
      <c r="BY62">
        <v>10.344030965204359</v>
      </c>
      <c r="BZ62">
        <v>0.7064417753130785</v>
      </c>
      <c r="CA62">
        <v>287.39736549098558</v>
      </c>
      <c r="CB62">
        <v>169.92336202985589</v>
      </c>
      <c r="CC62">
        <v>46.891715049109223</v>
      </c>
      <c r="CD62">
        <v>89.906135111752405</v>
      </c>
      <c r="CE62">
        <v>370.03070795966153</v>
      </c>
      <c r="CF62">
        <v>463.92831886910659</v>
      </c>
      <c r="CG62">
        <v>296.05879096605071</v>
      </c>
    </row>
    <row r="63">
      <c r="A63" t="s">
        <v>352</v>
      </c>
      <c r="B63">
        <v>2019</v>
      </c>
      <c r="C63" t="s">
        <v>355</v>
      </c>
      <c r="D63">
        <v>145</v>
      </c>
      <c r="E63" t="s">
        <v>107</v>
      </c>
      <c r="F63" t="s">
        <v>64</v>
      </c>
      <c r="G63" t="s">
        <v>384</v>
      </c>
      <c r="H63">
        <v>0.83835536374422659</v>
      </c>
      <c r="I63">
        <v>1.17756965270605</v>
      </c>
      <c r="J63">
        <v>1.5054712266626651</v>
      </c>
      <c r="K63">
        <v>0</v>
      </c>
      <c r="L63">
        <v>2.5901003291123259</v>
      </c>
      <c r="M63">
        <v>0.85264308724097881</v>
      </c>
      <c r="N63">
        <v>1.045821943869967</v>
      </c>
      <c r="O63">
        <v>2.6270335285965758</v>
      </c>
      <c r="P63">
        <v>0</v>
      </c>
      <c r="Q63">
        <v>0</v>
      </c>
      <c r="R63">
        <v>1.550647731577262</v>
      </c>
      <c r="S63">
        <v>1.0538008411410029</v>
      </c>
      <c r="T63">
        <v>1.888370466869115</v>
      </c>
      <c r="U63">
        <v>0.26445374945660272</v>
      </c>
      <c r="V63">
        <v>0</v>
      </c>
      <c r="W63" t="s">
        <v>155</v>
      </c>
      <c r="X63" t="s">
        <v>156</v>
      </c>
      <c r="Y63" t="s">
        <v>157</v>
      </c>
      <c r="Z63" t="s">
        <v>158</v>
      </c>
      <c r="AA63" t="s">
        <v>159</v>
      </c>
      <c r="AB63" t="s">
        <v>160</v>
      </c>
      <c r="AC63" t="s">
        <v>161</v>
      </c>
      <c r="AD63" t="s">
        <v>162</v>
      </c>
      <c r="AE63" t="s">
        <v>163</v>
      </c>
      <c r="AF63" t="s">
        <v>164</v>
      </c>
      <c r="AG63" t="s">
        <v>165</v>
      </c>
      <c r="AH63" t="s">
        <v>166</v>
      </c>
      <c r="AI63" t="s">
        <v>167</v>
      </c>
      <c r="AJ63" t="s">
        <v>168</v>
      </c>
      <c r="AK63" t="s">
        <v>169</v>
      </c>
      <c r="AL63" t="s">
        <v>170</v>
      </c>
      <c r="AM63">
        <v>0</v>
      </c>
      <c r="AN63">
        <v>0</v>
      </c>
      <c r="AO63">
        <v>1.429216709421355</v>
      </c>
      <c r="AP63">
        <v>0</v>
      </c>
      <c r="AQ63">
        <v>2.2628887956615071</v>
      </c>
      <c r="AR63">
        <v>0</v>
      </c>
      <c r="AS63">
        <v>0.68250123332114287</v>
      </c>
      <c r="AT63">
        <v>0</v>
      </c>
      <c r="AU63">
        <v>92.196465457883875</v>
      </c>
      <c r="AV63">
        <v>0.72283076212687614</v>
      </c>
      <c r="AW63">
        <v>1.3675289244484969</v>
      </c>
      <c r="AX63">
        <v>0</v>
      </c>
      <c r="AY63">
        <v>22.068648713315</v>
      </c>
      <c r="AZ63">
        <v>0</v>
      </c>
      <c r="BA63">
        <v>0</v>
      </c>
      <c r="BB63">
        <v>0</v>
      </c>
      <c r="BC63">
        <v>16.089273915772861</v>
      </c>
      <c r="BD63">
        <v>20.653745364558379</v>
      </c>
      <c r="BE63">
        <v>13.56495116908809</v>
      </c>
      <c r="BF63">
        <v>0</v>
      </c>
      <c r="BG63">
        <v>15.54930102072384</v>
      </c>
      <c r="BH63">
        <v>8.2819286617584726</v>
      </c>
      <c r="BI63">
        <v>4.4171422881543929</v>
      </c>
      <c r="BJ63">
        <v>8.3464017983312822</v>
      </c>
      <c r="BK63">
        <v>0</v>
      </c>
      <c r="BL63">
        <v>0</v>
      </c>
      <c r="BM63">
        <v>16.90281736993332</v>
      </c>
      <c r="BN63">
        <v>8.2120144150323959</v>
      </c>
      <c r="BO63">
        <v>18.069428463107389</v>
      </c>
      <c r="BP63">
        <v>1.627538473825912</v>
      </c>
      <c r="BQ63">
        <v>0</v>
      </c>
      <c r="BR63">
        <v>0</v>
      </c>
      <c r="BS63">
        <v>0</v>
      </c>
      <c r="BT63">
        <v>2.308505016632493</v>
      </c>
      <c r="BU63">
        <v>0</v>
      </c>
      <c r="BV63">
        <v>16.294700167319711</v>
      </c>
      <c r="BW63">
        <v>0</v>
      </c>
      <c r="BX63">
        <v>7.175604581001056</v>
      </c>
      <c r="BY63">
        <v>0</v>
      </c>
      <c r="BZ63">
        <v>8.3464017983312822</v>
      </c>
      <c r="CA63">
        <v>2.349314150022062</v>
      </c>
      <c r="CB63">
        <v>3.137284901366483</v>
      </c>
      <c r="CC63">
        <v>0</v>
      </c>
      <c r="CD63">
        <v>26.245460855470078</v>
      </c>
      <c r="CE63">
        <v>0</v>
      </c>
      <c r="CF63">
        <v>0</v>
      </c>
      <c r="CG63">
        <v>0</v>
      </c>
    </row>
    <row r="64">
      <c r="A64" t="s">
        <v>352</v>
      </c>
      <c r="B64">
        <v>2019</v>
      </c>
      <c r="C64" t="s">
        <v>355</v>
      </c>
      <c r="D64">
        <v>146</v>
      </c>
      <c r="E64" t="s">
        <v>107</v>
      </c>
      <c r="F64" t="s">
        <v>65</v>
      </c>
      <c r="G64" t="s">
        <v>385</v>
      </c>
      <c r="H64">
        <v>0.079307336593574196</v>
      </c>
      <c r="I64">
        <v>0.41201744029399678</v>
      </c>
      <c r="J64">
        <v>0.90777070436889407</v>
      </c>
      <c r="K64">
        <v>0</v>
      </c>
      <c r="L64">
        <v>0.2198055864317954</v>
      </c>
      <c r="M64">
        <v>0.22602561468769741</v>
      </c>
      <c r="N64">
        <v>1.2796057460929879</v>
      </c>
      <c r="O64">
        <v>0</v>
      </c>
      <c r="P64">
        <v>0</v>
      </c>
      <c r="Q64">
        <v>0</v>
      </c>
      <c r="R64">
        <v>0.37561872502040772</v>
      </c>
      <c r="S64">
        <v>0.8409192563403719</v>
      </c>
      <c r="T64">
        <v>0</v>
      </c>
      <c r="U64">
        <v>0</v>
      </c>
      <c r="V64">
        <v>0</v>
      </c>
      <c r="W64" t="s">
        <v>155</v>
      </c>
      <c r="X64" t="s">
        <v>156</v>
      </c>
      <c r="Y64" t="s">
        <v>157</v>
      </c>
      <c r="Z64" t="s">
        <v>158</v>
      </c>
      <c r="AA64" t="s">
        <v>159</v>
      </c>
      <c r="AB64" t="s">
        <v>160</v>
      </c>
      <c r="AC64" t="s">
        <v>161</v>
      </c>
      <c r="AD64" t="s">
        <v>162</v>
      </c>
      <c r="AE64" t="s">
        <v>163</v>
      </c>
      <c r="AF64" t="s">
        <v>164</v>
      </c>
      <c r="AG64" t="s">
        <v>165</v>
      </c>
      <c r="AH64" t="s">
        <v>166</v>
      </c>
      <c r="AI64" t="s">
        <v>167</v>
      </c>
      <c r="AJ64" t="s">
        <v>168</v>
      </c>
      <c r="AK64" t="s">
        <v>169</v>
      </c>
      <c r="AL64" t="s">
        <v>170</v>
      </c>
      <c r="AM64">
        <v>0</v>
      </c>
      <c r="AN64">
        <v>0</v>
      </c>
      <c r="AO64">
        <v>0.40769399708833498</v>
      </c>
      <c r="AP64">
        <v>0</v>
      </c>
      <c r="AQ64">
        <v>0</v>
      </c>
      <c r="AR64">
        <v>0</v>
      </c>
      <c r="AS64">
        <v>0.38136084681129773</v>
      </c>
      <c r="AT64">
        <v>0</v>
      </c>
      <c r="AU64">
        <v>0</v>
      </c>
      <c r="AV64">
        <v>2.223429408669733</v>
      </c>
      <c r="AW64">
        <v>0</v>
      </c>
      <c r="AX64">
        <v>0</v>
      </c>
      <c r="AY64">
        <v>2.333253624034457</v>
      </c>
      <c r="AZ64">
        <v>0.57261426101830593</v>
      </c>
      <c r="BA64">
        <v>0</v>
      </c>
      <c r="BB64">
        <v>0</v>
      </c>
      <c r="BC64">
        <v>1.522024569969477</v>
      </c>
      <c r="BD64">
        <v>7.2264967749755478</v>
      </c>
      <c r="BE64">
        <v>8.1794092503449392</v>
      </c>
      <c r="BF64">
        <v>0</v>
      </c>
      <c r="BG64">
        <v>1.319571752124393</v>
      </c>
      <c r="BH64">
        <v>2.195441497838079</v>
      </c>
      <c r="BI64">
        <v>5.4045535058456018</v>
      </c>
      <c r="BJ64">
        <v>0</v>
      </c>
      <c r="BK64">
        <v>0</v>
      </c>
      <c r="BL64">
        <v>0</v>
      </c>
      <c r="BM64">
        <v>4.0944274966237302</v>
      </c>
      <c r="BN64">
        <v>6.5530798471069467</v>
      </c>
      <c r="BO64">
        <v>0</v>
      </c>
      <c r="BP64">
        <v>0</v>
      </c>
      <c r="BQ64">
        <v>0</v>
      </c>
      <c r="BR64">
        <v>0</v>
      </c>
      <c r="BS64">
        <v>0</v>
      </c>
      <c r="BT64">
        <v>0.65851709634042976</v>
      </c>
      <c r="BU64">
        <v>0</v>
      </c>
      <c r="BV64">
        <v>0</v>
      </c>
      <c r="BW64">
        <v>0</v>
      </c>
      <c r="BX64">
        <v>4.0095087097168136</v>
      </c>
      <c r="BY64">
        <v>0</v>
      </c>
      <c r="BZ64">
        <v>0</v>
      </c>
      <c r="CA64">
        <v>7.2264967749755478</v>
      </c>
      <c r="CB64">
        <v>0</v>
      </c>
      <c r="CC64">
        <v>0</v>
      </c>
      <c r="CD64">
        <v>2.7748557444993369</v>
      </c>
      <c r="CE64">
        <v>3.5781240218822288</v>
      </c>
      <c r="CF64">
        <v>0</v>
      </c>
      <c r="CG64">
        <v>0</v>
      </c>
    </row>
    <row r="65">
      <c r="A65" t="s">
        <v>352</v>
      </c>
      <c r="B65">
        <v>2019</v>
      </c>
      <c r="C65" t="s">
        <v>355</v>
      </c>
      <c r="D65">
        <v>147</v>
      </c>
      <c r="E65" t="s">
        <v>107</v>
      </c>
      <c r="F65" t="s">
        <v>66</v>
      </c>
      <c r="G65" t="s">
        <v>386</v>
      </c>
      <c r="H65">
        <v>10.42079361971404</v>
      </c>
      <c r="I65">
        <v>7.5166171233835053</v>
      </c>
      <c r="J65">
        <v>16.910425163032041</v>
      </c>
      <c r="K65">
        <v>34.146694668332799</v>
      </c>
      <c r="L65">
        <v>11.04533453574861</v>
      </c>
      <c r="M65">
        <v>10.402693394483601</v>
      </c>
      <c r="N65">
        <v>19.840158882461459</v>
      </c>
      <c r="O65">
        <v>42.787580623152508</v>
      </c>
      <c r="P65">
        <v>48.105943449558559</v>
      </c>
      <c r="Q65">
        <v>89.676475434789467</v>
      </c>
      <c r="R65">
        <v>4.0121066443640343</v>
      </c>
      <c r="S65">
        <v>4.412321955839392</v>
      </c>
      <c r="T65">
        <v>7.098037586116404</v>
      </c>
      <c r="U65">
        <v>5.7180501182669303</v>
      </c>
      <c r="V65">
        <v>31.163157057798109</v>
      </c>
      <c r="W65" t="s">
        <v>155</v>
      </c>
      <c r="X65" t="s">
        <v>156</v>
      </c>
      <c r="Y65" t="s">
        <v>157</v>
      </c>
      <c r="Z65" t="s">
        <v>158</v>
      </c>
      <c r="AA65" t="s">
        <v>159</v>
      </c>
      <c r="AB65" t="s">
        <v>160</v>
      </c>
      <c r="AC65" t="s">
        <v>161</v>
      </c>
      <c r="AD65" t="s">
        <v>162</v>
      </c>
      <c r="AE65" t="s">
        <v>163</v>
      </c>
      <c r="AF65" t="s">
        <v>164</v>
      </c>
      <c r="AG65" t="s">
        <v>165</v>
      </c>
      <c r="AH65" t="s">
        <v>166</v>
      </c>
      <c r="AI65" t="s">
        <v>167</v>
      </c>
      <c r="AJ65" t="s">
        <v>168</v>
      </c>
      <c r="AK65" t="s">
        <v>169</v>
      </c>
      <c r="AL65" t="s">
        <v>170</v>
      </c>
      <c r="AM65">
        <v>16.503868501730789</v>
      </c>
      <c r="AN65">
        <v>5.4045421948127679</v>
      </c>
      <c r="AO65">
        <v>0</v>
      </c>
      <c r="AP65">
        <v>10.43053210514347</v>
      </c>
      <c r="AQ65">
        <v>3.6623599226272932</v>
      </c>
      <c r="AR65">
        <v>16.055670380362589</v>
      </c>
      <c r="AS65">
        <v>11.346957852801561</v>
      </c>
      <c r="AT65">
        <v>15.53013854155412</v>
      </c>
      <c r="AU65">
        <v>0</v>
      </c>
      <c r="AV65">
        <v>8.6280787786560715</v>
      </c>
      <c r="AW65">
        <v>24.563612230711652</v>
      </c>
      <c r="AX65">
        <v>8.0237133229422479</v>
      </c>
      <c r="AY65">
        <v>0</v>
      </c>
      <c r="AZ65">
        <v>40.210640009485601</v>
      </c>
      <c r="BA65">
        <v>17.610160920623969</v>
      </c>
      <c r="BB65">
        <v>7.6476651739923698</v>
      </c>
      <c r="BC65">
        <v>199.99037427101089</v>
      </c>
      <c r="BD65">
        <v>131.83618965764521</v>
      </c>
      <c r="BE65">
        <v>152.37029278437871</v>
      </c>
      <c r="BF65">
        <v>151.38509704805469</v>
      </c>
      <c r="BG65">
        <v>66.309103798235114</v>
      </c>
      <c r="BH65">
        <v>101.04387858469769</v>
      </c>
      <c r="BI65">
        <v>83.797060596310217</v>
      </c>
      <c r="BJ65">
        <v>135.9412949899075</v>
      </c>
      <c r="BK65">
        <v>68.560088903863175</v>
      </c>
      <c r="BL65">
        <v>47.35688047265851</v>
      </c>
      <c r="BM65">
        <v>43.733921313902442</v>
      </c>
      <c r="BN65">
        <v>34.384155041938087</v>
      </c>
      <c r="BO65">
        <v>67.919661232272119</v>
      </c>
      <c r="BP65">
        <v>35.190828573490982</v>
      </c>
      <c r="BQ65">
        <v>83.963287850283834</v>
      </c>
      <c r="BR65">
        <v>0.88756376026567141</v>
      </c>
      <c r="BS65">
        <v>68.331188701573382</v>
      </c>
      <c r="BT65">
        <v>0</v>
      </c>
      <c r="BU65">
        <v>7.7293576334166154</v>
      </c>
      <c r="BV65">
        <v>26.372067844621888</v>
      </c>
      <c r="BW65">
        <v>13.94164371555841</v>
      </c>
      <c r="BX65">
        <v>119.2983672026229</v>
      </c>
      <c r="BY65">
        <v>1.9017935059213611</v>
      </c>
      <c r="BZ65">
        <v>0</v>
      </c>
      <c r="CA65">
        <v>28.04261885943896</v>
      </c>
      <c r="CB65">
        <v>56.352043745993193</v>
      </c>
      <c r="CC65">
        <v>4.0906813306804084</v>
      </c>
      <c r="CD65">
        <v>0</v>
      </c>
      <c r="CE65">
        <v>251.26628299011119</v>
      </c>
      <c r="CF65">
        <v>99.160921324879851</v>
      </c>
      <c r="CG65">
        <v>24.51652694424067</v>
      </c>
    </row>
    <row r="66">
      <c r="A66" t="s">
        <v>352</v>
      </c>
      <c r="B66">
        <v>2019</v>
      </c>
      <c r="C66" t="s">
        <v>355</v>
      </c>
      <c r="D66">
        <v>148</v>
      </c>
      <c r="E66" t="s">
        <v>108</v>
      </c>
      <c r="F66" t="s">
        <v>49</v>
      </c>
      <c r="G66" t="s">
        <v>210</v>
      </c>
      <c r="H66">
        <v>2.7027140757877661</v>
      </c>
      <c r="I66">
        <v>2.79712886485984</v>
      </c>
      <c r="J66">
        <v>1.598230425774098</v>
      </c>
      <c r="K66">
        <v>1.7241353160815229</v>
      </c>
      <c r="L66">
        <v>1.51106626451764</v>
      </c>
      <c r="M66">
        <v>2.430248729680061</v>
      </c>
      <c r="N66">
        <v>1.9706769273131379</v>
      </c>
      <c r="O66">
        <v>1.3412349687549081</v>
      </c>
      <c r="P66">
        <v>1.679625761070801</v>
      </c>
      <c r="Q66">
        <v>1.1632207671237891</v>
      </c>
      <c r="R66">
        <v>2.3233658146692528</v>
      </c>
      <c r="S66">
        <v>3.5164752670212711</v>
      </c>
      <c r="T66">
        <v>3.132135014309517</v>
      </c>
      <c r="U66">
        <v>1.59871806641756</v>
      </c>
      <c r="V66">
        <v>3.508609000467708</v>
      </c>
      <c r="W66" t="s">
        <v>155</v>
      </c>
      <c r="X66" t="s">
        <v>156</v>
      </c>
      <c r="Y66" t="s">
        <v>157</v>
      </c>
      <c r="Z66" t="s">
        <v>158</v>
      </c>
      <c r="AA66" t="s">
        <v>159</v>
      </c>
      <c r="AB66" t="s">
        <v>160</v>
      </c>
      <c r="AC66" t="s">
        <v>161</v>
      </c>
      <c r="AD66" t="s">
        <v>162</v>
      </c>
      <c r="AE66" t="s">
        <v>163</v>
      </c>
      <c r="AF66" t="s">
        <v>164</v>
      </c>
      <c r="AG66" t="s">
        <v>165</v>
      </c>
      <c r="AH66" t="s">
        <v>166</v>
      </c>
      <c r="AI66" t="s">
        <v>167</v>
      </c>
      <c r="AJ66" t="s">
        <v>168</v>
      </c>
      <c r="AK66" t="s">
        <v>169</v>
      </c>
      <c r="AL66" t="s">
        <v>170</v>
      </c>
      <c r="AM66">
        <v>0.36573382983366909</v>
      </c>
      <c r="AN66">
        <v>1.482708151718394</v>
      </c>
      <c r="AO66">
        <v>0.44986968445645242</v>
      </c>
      <c r="AP66">
        <v>0.2461070819856718</v>
      </c>
      <c r="AQ66">
        <v>1.0703478558778281</v>
      </c>
      <c r="AR66">
        <v>0.73328194901643062</v>
      </c>
      <c r="AS66">
        <v>4.2492918991154554</v>
      </c>
      <c r="AT66">
        <v>0</v>
      </c>
      <c r="AU66">
        <v>0.055072678625367598</v>
      </c>
      <c r="AV66">
        <v>3.4356440437626561</v>
      </c>
      <c r="AW66">
        <v>9.8171266074162311</v>
      </c>
      <c r="AX66">
        <v>1.330019021328068</v>
      </c>
      <c r="AY66">
        <v>3.3112642274275021</v>
      </c>
      <c r="AZ66">
        <v>1.5344903887947059</v>
      </c>
      <c r="BA66">
        <v>2.027589105710653</v>
      </c>
      <c r="BB66">
        <v>0.303047063266697</v>
      </c>
      <c r="BC66">
        <v>214.15908141066581</v>
      </c>
      <c r="BD66">
        <v>161.2761465964474</v>
      </c>
      <c r="BE66">
        <v>89.775102736538813</v>
      </c>
      <c r="BF66">
        <v>107.510412076729</v>
      </c>
      <c r="BG66">
        <v>104.2777616812978</v>
      </c>
      <c r="BH66">
        <v>85.142586848926001</v>
      </c>
      <c r="BI66">
        <v>69.00136249346572</v>
      </c>
      <c r="BJ66">
        <v>53.995380236653929</v>
      </c>
      <c r="BK66">
        <v>76.606597304674636</v>
      </c>
      <c r="BL66">
        <v>56.684843539756308</v>
      </c>
      <c r="BM66">
        <v>53.948244825447297</v>
      </c>
      <c r="BN66">
        <v>70.786416218583767</v>
      </c>
      <c r="BO66">
        <v>75.63459961245772</v>
      </c>
      <c r="BP66">
        <v>40.399341168349373</v>
      </c>
      <c r="BQ66">
        <v>94.799132253364206</v>
      </c>
      <c r="BR66">
        <v>4.8284269868558738</v>
      </c>
      <c r="BS66">
        <v>44.945229942193578</v>
      </c>
      <c r="BT66">
        <v>6.5865593359819012</v>
      </c>
      <c r="BU66">
        <v>3.0225736195829072</v>
      </c>
      <c r="BV66">
        <v>23.600283777019001</v>
      </c>
      <c r="BW66">
        <v>9.9423919210545986</v>
      </c>
      <c r="BX66">
        <v>130.5094865851564</v>
      </c>
      <c r="BY66">
        <v>0</v>
      </c>
      <c r="BZ66">
        <v>2.71943943974911</v>
      </c>
      <c r="CA66">
        <v>47.24848960109486</v>
      </c>
      <c r="CB66">
        <v>249.2371210443178</v>
      </c>
      <c r="CC66">
        <v>15.02794152652311</v>
      </c>
      <c r="CD66">
        <v>52.309541864883123</v>
      </c>
      <c r="CE66">
        <v>24.608601188249711</v>
      </c>
      <c r="CF66">
        <v>54.260746850914337</v>
      </c>
      <c r="CG66">
        <v>8.1516708181025699</v>
      </c>
    </row>
    <row r="67">
      <c r="A67" t="s">
        <v>352</v>
      </c>
      <c r="B67">
        <v>2019</v>
      </c>
      <c r="C67" t="s">
        <v>355</v>
      </c>
      <c r="D67">
        <v>149</v>
      </c>
      <c r="E67" t="s">
        <v>108</v>
      </c>
      <c r="F67" t="s">
        <v>48</v>
      </c>
      <c r="G67" t="s">
        <v>210</v>
      </c>
      <c r="H67">
        <v>83.038620921992489</v>
      </c>
      <c r="I67">
        <v>73.902891367421759</v>
      </c>
      <c r="J67">
        <v>89.666988024017996</v>
      </c>
      <c r="K67">
        <v>94.514763466885483</v>
      </c>
      <c r="L67">
        <v>92.139494207408617</v>
      </c>
      <c r="M67">
        <v>76.060608071926623</v>
      </c>
      <c r="N67">
        <v>91.056618231103926</v>
      </c>
      <c r="O67">
        <v>95.569479173603355</v>
      </c>
      <c r="P67">
        <v>97.027750886281211</v>
      </c>
      <c r="Q67">
        <v>97.51437864843524</v>
      </c>
      <c r="R67">
        <v>66.757382141864412</v>
      </c>
      <c r="S67">
        <v>65.073408410296537</v>
      </c>
      <c r="T67">
        <v>74.508205558807603</v>
      </c>
      <c r="U67">
        <v>84.394715213514331</v>
      </c>
      <c r="V67">
        <v>91.049801168540753</v>
      </c>
      <c r="W67" t="s">
        <v>155</v>
      </c>
      <c r="X67" t="s">
        <v>156</v>
      </c>
      <c r="Y67" t="s">
        <v>157</v>
      </c>
      <c r="Z67" t="s">
        <v>158</v>
      </c>
      <c r="AA67" t="s">
        <v>159</v>
      </c>
      <c r="AB67" t="s">
        <v>160</v>
      </c>
      <c r="AC67" t="s">
        <v>161</v>
      </c>
      <c r="AD67" t="s">
        <v>162</v>
      </c>
      <c r="AE67" t="s">
        <v>163</v>
      </c>
      <c r="AF67" t="s">
        <v>164</v>
      </c>
      <c r="AG67" t="s">
        <v>165</v>
      </c>
      <c r="AH67" t="s">
        <v>166</v>
      </c>
      <c r="AI67" t="s">
        <v>167</v>
      </c>
      <c r="AJ67" t="s">
        <v>168</v>
      </c>
      <c r="AK67" t="s">
        <v>169</v>
      </c>
      <c r="AL67" t="s">
        <v>170</v>
      </c>
      <c r="AM67">
        <v>96.788179294719839</v>
      </c>
      <c r="AN67">
        <v>91.587661574267926</v>
      </c>
      <c r="AO67">
        <v>85.049896036042156</v>
      </c>
      <c r="AP67">
        <v>92.578674339444532</v>
      </c>
      <c r="AQ67">
        <v>74.730477897468532</v>
      </c>
      <c r="AR67">
        <v>71.076827875288501</v>
      </c>
      <c r="AS67">
        <v>83.390587489057026</v>
      </c>
      <c r="AT67">
        <v>97.958243366614255</v>
      </c>
      <c r="AU67">
        <v>98.360760224959492</v>
      </c>
      <c r="AV67">
        <v>65.952160898430165</v>
      </c>
      <c r="AW67">
        <v>87.311206825098068</v>
      </c>
      <c r="AX67">
        <v>95.658706250411512</v>
      </c>
      <c r="AY67">
        <v>90.006071489735632</v>
      </c>
      <c r="AZ67">
        <v>87.484604664371048</v>
      </c>
      <c r="BA67">
        <v>71.622312306413434</v>
      </c>
      <c r="BB67">
        <v>92.434902321096587</v>
      </c>
      <c r="BC67">
        <v>6579.8579796418253</v>
      </c>
      <c r="BD67">
        <v>4261.0741649440843</v>
      </c>
      <c r="BE67">
        <v>5036.7349614391687</v>
      </c>
      <c r="BF67">
        <v>5893.5752158672049</v>
      </c>
      <c r="BG67">
        <v>6358.4903217084002</v>
      </c>
      <c r="BH67">
        <v>2664.7465543161461</v>
      </c>
      <c r="BI67">
        <v>3188.260153103804</v>
      </c>
      <c r="BJ67">
        <v>3847.4320213915239</v>
      </c>
      <c r="BK67">
        <v>4425.3702293687966</v>
      </c>
      <c r="BL67">
        <v>4751.9675136395344</v>
      </c>
      <c r="BM67">
        <v>1550.0975235825861</v>
      </c>
      <c r="BN67">
        <v>1309.92343830561</v>
      </c>
      <c r="BO67">
        <v>1799.219468361724</v>
      </c>
      <c r="BP67">
        <v>2132.6404976185108</v>
      </c>
      <c r="BQ67">
        <v>2460.075243912449</v>
      </c>
      <c r="BR67">
        <v>1277.7999156594501</v>
      </c>
      <c r="BS67">
        <v>2776.29046859459</v>
      </c>
      <c r="BT67">
        <v>1245.2187958326631</v>
      </c>
      <c r="BU67">
        <v>1137.008559593801</v>
      </c>
      <c r="BV67">
        <v>1647.745147044805</v>
      </c>
      <c r="BW67">
        <v>963.71345318037038</v>
      </c>
      <c r="BX67">
        <v>2561.1944337118589</v>
      </c>
      <c r="BY67">
        <v>231.3197415303944</v>
      </c>
      <c r="BZ67">
        <v>4856.9660556922854</v>
      </c>
      <c r="CA67">
        <v>907.00315535787365</v>
      </c>
      <c r="CB67">
        <v>2216.6561249758352</v>
      </c>
      <c r="CC67">
        <v>1080.8517930808159</v>
      </c>
      <c r="CD67">
        <v>1421.8667074912771</v>
      </c>
      <c r="CE67">
        <v>1402.9893976645969</v>
      </c>
      <c r="CF67">
        <v>1916.70005820697</v>
      </c>
      <c r="CG67">
        <v>2486.4088359830989</v>
      </c>
    </row>
    <row r="68">
      <c r="A68" t="s">
        <v>352</v>
      </c>
      <c r="B68">
        <v>2019</v>
      </c>
      <c r="C68" t="s">
        <v>355</v>
      </c>
      <c r="D68">
        <v>150</v>
      </c>
      <c r="E68" t="s">
        <v>108</v>
      </c>
      <c r="F68" t="s">
        <v>110</v>
      </c>
      <c r="G68" t="s">
        <v>210</v>
      </c>
      <c r="H68">
        <v>14.25866500221988</v>
      </c>
      <c r="I68">
        <v>23.29997976771859</v>
      </c>
      <c r="J68">
        <v>8.7347815502080159</v>
      </c>
      <c r="K68">
        <v>3.7611012170330111</v>
      </c>
      <c r="L68">
        <v>6.3494395280738063</v>
      </c>
      <c r="M68">
        <v>21.509143198393399</v>
      </c>
      <c r="N68">
        <v>6.9727048415829511</v>
      </c>
      <c r="O68">
        <v>3.0892858576417241</v>
      </c>
      <c r="P68">
        <v>1.292623352648012</v>
      </c>
      <c r="Q68">
        <v>1.322400584440967</v>
      </c>
      <c r="R68">
        <v>30.919252043466329</v>
      </c>
      <c r="S68">
        <v>31.4101163226822</v>
      </c>
      <c r="T68">
        <v>22.359659426882789</v>
      </c>
      <c r="U68">
        <v>14.00656672006807</v>
      </c>
      <c r="V68">
        <v>5.441589830991397</v>
      </c>
      <c r="W68" t="s">
        <v>155</v>
      </c>
      <c r="X68" t="s">
        <v>156</v>
      </c>
      <c r="Y68" t="s">
        <v>157</v>
      </c>
      <c r="Z68" t="s">
        <v>158</v>
      </c>
      <c r="AA68" t="s">
        <v>159</v>
      </c>
      <c r="AB68" t="s">
        <v>160</v>
      </c>
      <c r="AC68" t="s">
        <v>161</v>
      </c>
      <c r="AD68" t="s">
        <v>162</v>
      </c>
      <c r="AE68" t="s">
        <v>163</v>
      </c>
      <c r="AF68" t="s">
        <v>164</v>
      </c>
      <c r="AG68" t="s">
        <v>165</v>
      </c>
      <c r="AH68" t="s">
        <v>166</v>
      </c>
      <c r="AI68" t="s">
        <v>167</v>
      </c>
      <c r="AJ68" t="s">
        <v>168</v>
      </c>
      <c r="AK68" t="s">
        <v>169</v>
      </c>
      <c r="AL68" t="s">
        <v>170</v>
      </c>
      <c r="AM68">
        <v>2.846086875446415</v>
      </c>
      <c r="AN68">
        <v>6.9296302740136557</v>
      </c>
      <c r="AO68">
        <v>14.50023427950152</v>
      </c>
      <c r="AP68">
        <v>7.1752185785697771</v>
      </c>
      <c r="AQ68">
        <v>24.199174246653669</v>
      </c>
      <c r="AR68">
        <v>28.189890175694941</v>
      </c>
      <c r="AS68">
        <v>12.360120611827419</v>
      </c>
      <c r="AT68">
        <v>2.041756633385734</v>
      </c>
      <c r="AU68">
        <v>1.5841670964151491</v>
      </c>
      <c r="AV68">
        <v>30.612195057807089</v>
      </c>
      <c r="AW68">
        <v>2.8716665674856801</v>
      </c>
      <c r="AX68">
        <v>3.0112747282603589</v>
      </c>
      <c r="AY68">
        <v>6.6826642828368348</v>
      </c>
      <c r="AZ68">
        <v>10.98090494683426</v>
      </c>
      <c r="BA68">
        <v>26.350098587875809</v>
      </c>
      <c r="BB68">
        <v>7.2620506156367144</v>
      </c>
      <c r="BC68">
        <v>1129.8356072414999</v>
      </c>
      <c r="BD68">
        <v>1343.424323391384</v>
      </c>
      <c r="BE68">
        <v>490.64634135677892</v>
      </c>
      <c r="BF68">
        <v>234.52772989100279</v>
      </c>
      <c r="BG68">
        <v>438.17095084817402</v>
      </c>
      <c r="BH68">
        <v>753.56241130770593</v>
      </c>
      <c r="BI68">
        <v>244.1425723647082</v>
      </c>
      <c r="BJ68">
        <v>124.3683384559623</v>
      </c>
      <c r="BK68">
        <v>58.955678662486633</v>
      </c>
      <c r="BL68">
        <v>64.441825958168508</v>
      </c>
      <c r="BM68">
        <v>717.94091508490692</v>
      </c>
      <c r="BN68">
        <v>632.28357905526093</v>
      </c>
      <c r="BO68">
        <v>539.93965154660316</v>
      </c>
      <c r="BP68">
        <v>353.94362483765491</v>
      </c>
      <c r="BQ68">
        <v>147.02635545538129</v>
      </c>
      <c r="BR68">
        <v>37.574108697003822</v>
      </c>
      <c r="BS68">
        <v>210.05740456675051</v>
      </c>
      <c r="BT68">
        <v>212.29848724518931</v>
      </c>
      <c r="BU68">
        <v>88.122723715804383</v>
      </c>
      <c r="BV68">
        <v>533.57175076711167</v>
      </c>
      <c r="BW68">
        <v>382.21987697117811</v>
      </c>
      <c r="BX68">
        <v>379.61924797776209</v>
      </c>
      <c r="BY68">
        <v>4.8214279928964423</v>
      </c>
      <c r="BZ68">
        <v>78.224749343494182</v>
      </c>
      <c r="CA68">
        <v>420.9923849594839</v>
      </c>
      <c r="CB68">
        <v>72.905844703954642</v>
      </c>
      <c r="CC68">
        <v>34.024521312038502</v>
      </c>
      <c r="CD68">
        <v>105.5690766615713</v>
      </c>
      <c r="CE68">
        <v>176.10062108956939</v>
      </c>
      <c r="CF68">
        <v>705.16063878348757</v>
      </c>
      <c r="CG68">
        <v>195.34208794154341</v>
      </c>
    </row>
    <row r="69">
      <c r="A69" t="s">
        <v>352</v>
      </c>
      <c r="B69">
        <v>2019</v>
      </c>
      <c r="C69" t="s">
        <v>355</v>
      </c>
      <c r="D69">
        <v>151</v>
      </c>
      <c r="E69" t="s">
        <v>109</v>
      </c>
      <c r="F69" t="s">
        <v>49</v>
      </c>
      <c r="G69" t="s">
        <v>210</v>
      </c>
      <c r="H69">
        <v>3.8395530836439509</v>
      </c>
      <c r="I69">
        <v>5.0433936888701423</v>
      </c>
      <c r="J69">
        <v>2.0386373951111212</v>
      </c>
      <c r="K69">
        <v>1.94534507186951</v>
      </c>
      <c r="L69">
        <v>1.939960362486169</v>
      </c>
      <c r="M69">
        <v>4.7631667529262769</v>
      </c>
      <c r="N69">
        <v>2.6008439803581469</v>
      </c>
      <c r="O69">
        <v>1.5189428976475281</v>
      </c>
      <c r="P69">
        <v>1.699288633581693</v>
      </c>
      <c r="Q69">
        <v>1.236710220453785</v>
      </c>
      <c r="R69">
        <v>4.5404203207278737</v>
      </c>
      <c r="S69">
        <v>5.409673041768178</v>
      </c>
      <c r="T69">
        <v>4.9318158013251114</v>
      </c>
      <c r="U69">
        <v>2.8794386845195081</v>
      </c>
      <c r="V69">
        <v>3.828160678408516</v>
      </c>
      <c r="W69" t="s">
        <v>155</v>
      </c>
      <c r="X69" t="s">
        <v>156</v>
      </c>
      <c r="Y69" t="s">
        <v>157</v>
      </c>
      <c r="Z69" t="s">
        <v>158</v>
      </c>
      <c r="AA69" t="s">
        <v>159</v>
      </c>
      <c r="AB69" t="s">
        <v>160</v>
      </c>
      <c r="AC69" t="s">
        <v>161</v>
      </c>
      <c r="AD69" t="s">
        <v>162</v>
      </c>
      <c r="AE69" t="s">
        <v>163</v>
      </c>
      <c r="AF69" t="s">
        <v>164</v>
      </c>
      <c r="AG69" t="s">
        <v>165</v>
      </c>
      <c r="AH69" t="s">
        <v>166</v>
      </c>
      <c r="AI69" t="s">
        <v>167</v>
      </c>
      <c r="AJ69" t="s">
        <v>168</v>
      </c>
      <c r="AK69" t="s">
        <v>169</v>
      </c>
      <c r="AL69" t="s">
        <v>170</v>
      </c>
      <c r="AM69">
        <v>0.36672847962515859</v>
      </c>
      <c r="AN69">
        <v>1.5308597690509329</v>
      </c>
      <c r="AO69">
        <v>3.4091885723879169</v>
      </c>
      <c r="AP69">
        <v>0.34761679377712729</v>
      </c>
      <c r="AQ69">
        <v>2.531598101782174</v>
      </c>
      <c r="AR69">
        <v>1.4238277884734889</v>
      </c>
      <c r="AS69">
        <v>5.1683620758955406</v>
      </c>
      <c r="AT69">
        <v>0</v>
      </c>
      <c r="AU69">
        <v>0.055312740356806098</v>
      </c>
      <c r="AV69">
        <v>9.1922912824407472</v>
      </c>
      <c r="AW69">
        <v>9.9307532960954106</v>
      </c>
      <c r="AX69">
        <v>1.506714702503799</v>
      </c>
      <c r="AY69">
        <v>3.858578146331606</v>
      </c>
      <c r="AZ69">
        <v>2.293764895983514</v>
      </c>
      <c r="BA69">
        <v>4.4572389836727986</v>
      </c>
      <c r="BB69">
        <v>0.3090530902094103</v>
      </c>
      <c r="BC69">
        <v>301.29498417410491</v>
      </c>
      <c r="BD69">
        <v>283.97718403297318</v>
      </c>
      <c r="BE69">
        <v>113.8432207445322</v>
      </c>
      <c r="BF69">
        <v>120.7252708415803</v>
      </c>
      <c r="BG69">
        <v>133.1432970390014</v>
      </c>
      <c r="BH69">
        <v>164.0451536217108</v>
      </c>
      <c r="BI69">
        <v>90.621731116051592</v>
      </c>
      <c r="BJ69">
        <v>61.100195046088238</v>
      </c>
      <c r="BK69">
        <v>77.352498687262639</v>
      </c>
      <c r="BL69">
        <v>60.15806897400833</v>
      </c>
      <c r="BM69">
        <v>102.52062686536171</v>
      </c>
      <c r="BN69">
        <v>104.6897522229189</v>
      </c>
      <c r="BO69">
        <v>117.4421559757111</v>
      </c>
      <c r="BP69">
        <v>71.633275126614606</v>
      </c>
      <c r="BQ69">
        <v>103.42049919646441</v>
      </c>
      <c r="BR69">
        <v>4.8284269868558738</v>
      </c>
      <c r="BS69">
        <v>45.803263339840299</v>
      </c>
      <c r="BT69">
        <v>48.985635788810477</v>
      </c>
      <c r="BU69">
        <v>4.2485553314954618</v>
      </c>
      <c r="BV69">
        <v>55.382537818945707</v>
      </c>
      <c r="BW69">
        <v>19.28146191596781</v>
      </c>
      <c r="BX69">
        <v>157.24549771701169</v>
      </c>
      <c r="BY69">
        <v>0</v>
      </c>
      <c r="BZ69">
        <v>2.71943943974911</v>
      </c>
      <c r="CA69">
        <v>124.6998535385715</v>
      </c>
      <c r="CB69">
        <v>249.2371210443178</v>
      </c>
      <c r="CC69">
        <v>16.929280969180489</v>
      </c>
      <c r="CD69">
        <v>60.59249411409747</v>
      </c>
      <c r="CE69">
        <v>35.841385500103627</v>
      </c>
      <c r="CF69">
        <v>119.0373325091424</v>
      </c>
      <c r="CG69">
        <v>8.1516708181025699</v>
      </c>
    </row>
    <row r="70">
      <c r="A70" t="s">
        <v>352</v>
      </c>
      <c r="B70">
        <v>2019</v>
      </c>
      <c r="C70" t="s">
        <v>355</v>
      </c>
      <c r="D70">
        <v>152</v>
      </c>
      <c r="E70" t="s">
        <v>109</v>
      </c>
      <c r="F70" t="s">
        <v>48</v>
      </c>
      <c r="G70" t="s">
        <v>210</v>
      </c>
      <c r="H70">
        <v>96.160446916356008</v>
      </c>
      <c r="I70">
        <v>94.956606311129875</v>
      </c>
      <c r="J70">
        <v>97.961362604888919</v>
      </c>
      <c r="K70">
        <v>98.054654928130532</v>
      </c>
      <c r="L70">
        <v>98.060039637513853</v>
      </c>
      <c r="M70">
        <v>95.23683324707379</v>
      </c>
      <c r="N70">
        <v>97.399156019641879</v>
      </c>
      <c r="O70">
        <v>98.48105710235248</v>
      </c>
      <c r="P70">
        <v>98.300711366418341</v>
      </c>
      <c r="Q70">
        <v>98.763289779546227</v>
      </c>
      <c r="R70">
        <v>95.459579679272181</v>
      </c>
      <c r="S70">
        <v>94.590326958231785</v>
      </c>
      <c r="T70">
        <v>95.068184198674857</v>
      </c>
      <c r="U70">
        <v>97.120561315480529</v>
      </c>
      <c r="V70">
        <v>96.17183932159142</v>
      </c>
      <c r="W70" t="s">
        <v>155</v>
      </c>
      <c r="X70" t="s">
        <v>156</v>
      </c>
      <c r="Y70" t="s">
        <v>157</v>
      </c>
      <c r="Z70" t="s">
        <v>158</v>
      </c>
      <c r="AA70" t="s">
        <v>159</v>
      </c>
      <c r="AB70" t="s">
        <v>160</v>
      </c>
      <c r="AC70" t="s">
        <v>161</v>
      </c>
      <c r="AD70" t="s">
        <v>162</v>
      </c>
      <c r="AE70" t="s">
        <v>163</v>
      </c>
      <c r="AF70" t="s">
        <v>164</v>
      </c>
      <c r="AG70" t="s">
        <v>165</v>
      </c>
      <c r="AH70" t="s">
        <v>166</v>
      </c>
      <c r="AI70" t="s">
        <v>167</v>
      </c>
      <c r="AJ70" t="s">
        <v>168</v>
      </c>
      <c r="AK70" t="s">
        <v>169</v>
      </c>
      <c r="AL70" t="s">
        <v>170</v>
      </c>
      <c r="AM70">
        <v>99.633271520374848</v>
      </c>
      <c r="AN70">
        <v>98.46914023094908</v>
      </c>
      <c r="AO70">
        <v>96.590811427612067</v>
      </c>
      <c r="AP70">
        <v>99.652383206222879</v>
      </c>
      <c r="AQ70">
        <v>97.46840189821782</v>
      </c>
      <c r="AR70">
        <v>98.576172211526512</v>
      </c>
      <c r="AS70">
        <v>94.831637924104427</v>
      </c>
      <c r="AT70">
        <v>100</v>
      </c>
      <c r="AU70">
        <v>99.944687259643189</v>
      </c>
      <c r="AV70">
        <v>90.807708717559208</v>
      </c>
      <c r="AW70">
        <v>90.069246703904554</v>
      </c>
      <c r="AX70">
        <v>98.493285297496186</v>
      </c>
      <c r="AY70">
        <v>96.14142185366839</v>
      </c>
      <c r="AZ70">
        <v>97.7062351040165</v>
      </c>
      <c r="BA70">
        <v>95.542761016327205</v>
      </c>
      <c r="BB70">
        <v>99.690946909790583</v>
      </c>
      <c r="BC70">
        <v>7545.8418468697564</v>
      </c>
      <c r="BD70">
        <v>5346.699331656444</v>
      </c>
      <c r="BE70">
        <v>5470.4367997015206</v>
      </c>
      <c r="BF70">
        <v>6085.1285176362298</v>
      </c>
      <c r="BG70">
        <v>6730.0534781966944</v>
      </c>
      <c r="BH70">
        <v>3279.9903406411959</v>
      </c>
      <c r="BI70">
        <v>3393.6984280490751</v>
      </c>
      <c r="BJ70">
        <v>3961.4470080592791</v>
      </c>
      <c r="BK70">
        <v>4474.6992927863348</v>
      </c>
      <c r="BL70">
        <v>4804.2044938205818</v>
      </c>
      <c r="BM70">
        <v>2155.43391530193</v>
      </c>
      <c r="BN70">
        <v>1830.542773192341</v>
      </c>
      <c r="BO70">
        <v>2263.8745984772031</v>
      </c>
      <c r="BP70">
        <v>2416.1180880724278</v>
      </c>
      <c r="BQ70">
        <v>2598.151035660308</v>
      </c>
      <c r="BR70">
        <v>1311.7933395558241</v>
      </c>
      <c r="BS70">
        <v>2946.1927552266652</v>
      </c>
      <c r="BT70">
        <v>1387.8851840174159</v>
      </c>
      <c r="BU70">
        <v>1217.9465191157419</v>
      </c>
      <c r="BV70">
        <v>2132.2687240443802</v>
      </c>
      <c r="BW70">
        <v>1334.917555132281</v>
      </c>
      <c r="BX70">
        <v>2885.2173833257252</v>
      </c>
      <c r="BY70">
        <v>231.589462114105</v>
      </c>
      <c r="BZ70">
        <v>4913.7598783572248</v>
      </c>
      <c r="CA70">
        <v>1231.870012527085</v>
      </c>
      <c r="CB70">
        <v>2260.5132837141332</v>
      </c>
      <c r="CC70">
        <v>1106.659739636252</v>
      </c>
      <c r="CD70">
        <v>1509.739680490256</v>
      </c>
      <c r="CE70">
        <v>1526.715682264929</v>
      </c>
      <c r="CF70">
        <v>2551.6144531632222</v>
      </c>
      <c r="CG70">
        <v>2629.47632137544</v>
      </c>
    </row>
    <row r="71">
      <c r="A71" t="s">
        <v>352</v>
      </c>
      <c r="B71">
        <v>2019</v>
      </c>
      <c r="C71" t="s">
        <v>355</v>
      </c>
      <c r="D71">
        <v>153</v>
      </c>
      <c r="E71" t="s">
        <v>189</v>
      </c>
      <c r="F71" t="s">
        <v>190</v>
      </c>
      <c r="G71" t="s">
        <v>210</v>
      </c>
      <c r="H71">
        <v>38.525315910734399</v>
      </c>
      <c r="I71">
        <v>30.925127282019179</v>
      </c>
      <c r="J71">
        <v>61.489629235494753</v>
      </c>
      <c r="K71">
        <v>77.942582016878987</v>
      </c>
      <c r="L71">
        <v>76.06459916347734</v>
      </c>
      <c r="M71">
        <v>36.328412003146752</v>
      </c>
      <c r="N71">
        <v>64.945300235013704</v>
      </c>
      <c r="O71">
        <v>74.768688121693401</v>
      </c>
      <c r="P71">
        <v>85.559363830013126</v>
      </c>
      <c r="Q71">
        <v>88.425564857792395</v>
      </c>
      <c r="R71">
        <v>16.221965337255849</v>
      </c>
      <c r="S71">
        <v>16.789926316005989</v>
      </c>
      <c r="T71">
        <v>21.046938972885869</v>
      </c>
      <c r="U71">
        <v>39.179516673466793</v>
      </c>
      <c r="V71">
        <v>52.481662070803559</v>
      </c>
      <c r="W71" t="s">
        <v>155</v>
      </c>
      <c r="X71" t="s">
        <v>156</v>
      </c>
      <c r="Y71" t="s">
        <v>157</v>
      </c>
      <c r="Z71" t="s">
        <v>158</v>
      </c>
      <c r="AA71" t="s">
        <v>159</v>
      </c>
      <c r="AB71" t="s">
        <v>160</v>
      </c>
      <c r="AC71" t="s">
        <v>161</v>
      </c>
      <c r="AD71" t="s">
        <v>162</v>
      </c>
      <c r="AE71" t="s">
        <v>163</v>
      </c>
      <c r="AF71" t="s">
        <v>164</v>
      </c>
      <c r="AG71" t="s">
        <v>165</v>
      </c>
      <c r="AH71" t="s">
        <v>166</v>
      </c>
      <c r="AI71" t="s">
        <v>167</v>
      </c>
      <c r="AJ71" t="s">
        <v>168</v>
      </c>
      <c r="AK71" t="s">
        <v>169</v>
      </c>
      <c r="AL71" t="s">
        <v>170</v>
      </c>
      <c r="AM71">
        <v>84.514539272099441</v>
      </c>
      <c r="AN71">
        <v>29.467570366171731</v>
      </c>
      <c r="AO71">
        <v>62.458450763267749</v>
      </c>
      <c r="AP71">
        <v>54.582506098043069</v>
      </c>
      <c r="AQ71">
        <v>24.969697363708431</v>
      </c>
      <c r="AR71">
        <v>56.807050409923718</v>
      </c>
      <c r="AS71">
        <v>53.035054820276471</v>
      </c>
      <c r="AT71">
        <v>92.469701317065258</v>
      </c>
      <c r="AU71">
        <v>97.752039852592276</v>
      </c>
      <c r="AV71">
        <v>33.636587741681303</v>
      </c>
      <c r="AW71">
        <v>35.742952327825293</v>
      </c>
      <c r="AX71">
        <v>41.559638683458907</v>
      </c>
      <c r="AY71">
        <v>79.704009972760986</v>
      </c>
      <c r="AZ71">
        <v>47.754324059514431</v>
      </c>
      <c r="BA71">
        <v>43.398234076077479</v>
      </c>
      <c r="BB71">
        <v>66.336236910226532</v>
      </c>
      <c r="BC71">
        <v>3052.6892727614131</v>
      </c>
      <c r="BD71">
        <v>1783.0731446470691</v>
      </c>
      <c r="BE71">
        <v>3453.968647339766</v>
      </c>
      <c r="BF71">
        <v>4860.1980556859571</v>
      </c>
      <c r="BG71">
        <v>5249.171614908978</v>
      </c>
      <c r="BH71">
        <v>1272.7483143129509</v>
      </c>
      <c r="BI71">
        <v>2273.9973973679489</v>
      </c>
      <c r="BJ71">
        <v>3010.0346613199299</v>
      </c>
      <c r="BK71">
        <v>3902.3048362817249</v>
      </c>
      <c r="BL71">
        <v>4309.0610574915227</v>
      </c>
      <c r="BM71">
        <v>376.67187493192148</v>
      </c>
      <c r="BN71">
        <v>337.98011424402932</v>
      </c>
      <c r="BO71">
        <v>508.2401604686209</v>
      </c>
      <c r="BP71">
        <v>990.05990746651639</v>
      </c>
      <c r="BQ71">
        <v>1418.002411458006</v>
      </c>
      <c r="BR71">
        <v>1115.763019211762</v>
      </c>
      <c r="BS71">
        <v>893.24842816194462</v>
      </c>
      <c r="BT71">
        <v>914.45657753715443</v>
      </c>
      <c r="BU71">
        <v>670.35715385172523</v>
      </c>
      <c r="BV71">
        <v>550.5611473631667</v>
      </c>
      <c r="BW71">
        <v>770.23300493370198</v>
      </c>
      <c r="BX71">
        <v>1628.8779260023821</v>
      </c>
      <c r="BY71">
        <v>218.3590341448118</v>
      </c>
      <c r="BZ71">
        <v>4826.9079900649549</v>
      </c>
      <c r="CA71">
        <v>462.58516478575439</v>
      </c>
      <c r="CB71">
        <v>907.44174869678</v>
      </c>
      <c r="CC71">
        <v>469.58412622911862</v>
      </c>
      <c r="CD71">
        <v>1259.1203721933989</v>
      </c>
      <c r="CE71">
        <v>765.83543590526199</v>
      </c>
      <c r="CF71">
        <v>1161.389448358384</v>
      </c>
      <c r="CG71">
        <v>1784.380157902878</v>
      </c>
    </row>
    <row r="72">
      <c r="A72" t="s">
        <v>352</v>
      </c>
      <c r="B72">
        <v>2019</v>
      </c>
      <c r="C72" t="s">
        <v>355</v>
      </c>
      <c r="D72">
        <v>154</v>
      </c>
      <c r="E72" t="s">
        <v>189</v>
      </c>
      <c r="F72" t="s">
        <v>191</v>
      </c>
      <c r="G72" t="s">
        <v>210</v>
      </c>
      <c r="H72">
        <v>22.827748617602548</v>
      </c>
      <c r="I72">
        <v>14.589168673608709</v>
      </c>
      <c r="J72">
        <v>13.46672557965716</v>
      </c>
      <c r="K72">
        <v>10.6338197762803</v>
      </c>
      <c r="L72">
        <v>8.9353535389603991</v>
      </c>
      <c r="M72">
        <v>14.05927515298986</v>
      </c>
      <c r="N72">
        <v>16.078677268845158</v>
      </c>
      <c r="O72">
        <v>13.181302594937669</v>
      </c>
      <c r="P72">
        <v>9.9323235077457177</v>
      </c>
      <c r="Q72">
        <v>9.2213343413611408</v>
      </c>
      <c r="R72">
        <v>5.6563847574506596</v>
      </c>
      <c r="S72">
        <v>11.953104550685371</v>
      </c>
      <c r="T72">
        <v>16.82604121457722</v>
      </c>
      <c r="U72">
        <v>22.683275421299481</v>
      </c>
      <c r="V72">
        <v>31.316284130258381</v>
      </c>
      <c r="W72" t="s">
        <v>155</v>
      </c>
      <c r="X72" t="s">
        <v>156</v>
      </c>
      <c r="Y72" t="s">
        <v>157</v>
      </c>
      <c r="Z72" t="s">
        <v>158</v>
      </c>
      <c r="AA72" t="s">
        <v>159</v>
      </c>
      <c r="AB72" t="s">
        <v>160</v>
      </c>
      <c r="AC72" t="s">
        <v>161</v>
      </c>
      <c r="AD72" t="s">
        <v>162</v>
      </c>
      <c r="AE72" t="s">
        <v>163</v>
      </c>
      <c r="AF72" t="s">
        <v>164</v>
      </c>
      <c r="AG72" t="s">
        <v>165</v>
      </c>
      <c r="AH72" t="s">
        <v>166</v>
      </c>
      <c r="AI72" t="s">
        <v>167</v>
      </c>
      <c r="AJ72" t="s">
        <v>168</v>
      </c>
      <c r="AK72" t="s">
        <v>169</v>
      </c>
      <c r="AL72" t="s">
        <v>170</v>
      </c>
      <c r="AM72">
        <v>12.15340301847313</v>
      </c>
      <c r="AN72">
        <v>21.677395244313431</v>
      </c>
      <c r="AO72">
        <v>12.55176508455394</v>
      </c>
      <c r="AP72">
        <v>32.383167641648683</v>
      </c>
      <c r="AQ72">
        <v>17.27324610656634</v>
      </c>
      <c r="AR72">
        <v>6.3948753704436161</v>
      </c>
      <c r="AS72">
        <v>0.19824898970078481</v>
      </c>
      <c r="AT72">
        <v>0.2284401184724697</v>
      </c>
      <c r="AU72">
        <v>0.26057730218511099</v>
      </c>
      <c r="AV72">
        <v>12.11789917078743</v>
      </c>
      <c r="AW72">
        <v>52.264311011734591</v>
      </c>
      <c r="AX72">
        <v>50.213886159367071</v>
      </c>
      <c r="AY72">
        <v>6.0213571238995094</v>
      </c>
      <c r="AZ72">
        <v>2.22047616889768</v>
      </c>
      <c r="BA72">
        <v>8.3613316690260895</v>
      </c>
      <c r="BB72">
        <v>14.30050808544557</v>
      </c>
      <c r="BC72">
        <v>1808.8371679473421</v>
      </c>
      <c r="BD72">
        <v>841.17858683036252</v>
      </c>
      <c r="BE72">
        <v>756.44703851319343</v>
      </c>
      <c r="BF72">
        <v>663.08388641782767</v>
      </c>
      <c r="BG72">
        <v>616.62330021727291</v>
      </c>
      <c r="BH72">
        <v>492.55989361384252</v>
      </c>
      <c r="BI72">
        <v>562.97946318155766</v>
      </c>
      <c r="BJ72">
        <v>530.65231835460099</v>
      </c>
      <c r="BK72">
        <v>453.00657139989909</v>
      </c>
      <c r="BL72">
        <v>449.36430739652673</v>
      </c>
      <c r="BM72">
        <v>131.34050083512881</v>
      </c>
      <c r="BN72">
        <v>240.61520971418349</v>
      </c>
      <c r="BO72">
        <v>406.31418649359</v>
      </c>
      <c r="BP72">
        <v>573.20261890464235</v>
      </c>
      <c r="BQ72">
        <v>846.13491003202432</v>
      </c>
      <c r="BR72">
        <v>160.4495245715143</v>
      </c>
      <c r="BS72">
        <v>657.10538697336676</v>
      </c>
      <c r="BT72">
        <v>183.770874893712</v>
      </c>
      <c r="BU72">
        <v>397.71512238675308</v>
      </c>
      <c r="BV72">
        <v>380.86077122182309</v>
      </c>
      <c r="BW72">
        <v>86.706562604645555</v>
      </c>
      <c r="BX72">
        <v>6.0888671515508879</v>
      </c>
      <c r="BY72">
        <v>0.53944116742128101</v>
      </c>
      <c r="BZ72">
        <v>12.86707329937655</v>
      </c>
      <c r="CA72">
        <v>166.6506848977919</v>
      </c>
      <c r="CB72">
        <v>1326.885852739138</v>
      </c>
      <c r="CC72">
        <v>567.36883677720039</v>
      </c>
      <c r="CD72">
        <v>95.122107727638237</v>
      </c>
      <c r="CE72">
        <v>35.60974567676233</v>
      </c>
      <c r="CF72">
        <v>223.75938978550701</v>
      </c>
      <c r="CG72">
        <v>384.66973805179629</v>
      </c>
    </row>
    <row r="73">
      <c r="A73" t="s">
        <v>352</v>
      </c>
      <c r="B73">
        <v>2019</v>
      </c>
      <c r="C73" t="s">
        <v>355</v>
      </c>
      <c r="D73">
        <v>155</v>
      </c>
      <c r="E73" t="s">
        <v>189</v>
      </c>
      <c r="F73" t="s">
        <v>192</v>
      </c>
      <c r="G73" t="s">
        <v>210</v>
      </c>
      <c r="H73">
        <v>4.2424703934935932</v>
      </c>
      <c r="I73">
        <v>4.7116899213397856</v>
      </c>
      <c r="J73">
        <v>4.1898765273130021</v>
      </c>
      <c r="K73">
        <v>3.778106007103661</v>
      </c>
      <c r="L73">
        <v>1.373491668241039</v>
      </c>
      <c r="M73">
        <v>4.9037567782744071</v>
      </c>
      <c r="N73">
        <v>3.3729341753435982</v>
      </c>
      <c r="O73">
        <v>4.9587653879200788</v>
      </c>
      <c r="P73">
        <v>1.7938987408227409</v>
      </c>
      <c r="Q73">
        <v>0.85104616018256241</v>
      </c>
      <c r="R73">
        <v>6.0703118579912472</v>
      </c>
      <c r="S73">
        <v>5.3927765768866696</v>
      </c>
      <c r="T73">
        <v>4.7578351957596787</v>
      </c>
      <c r="U73">
        <v>3.4726791970858089</v>
      </c>
      <c r="V73">
        <v>4.0186890054734903</v>
      </c>
      <c r="W73" t="s">
        <v>155</v>
      </c>
      <c r="X73" t="s">
        <v>156</v>
      </c>
      <c r="Y73" t="s">
        <v>157</v>
      </c>
      <c r="Z73" t="s">
        <v>158</v>
      </c>
      <c r="AA73" t="s">
        <v>159</v>
      </c>
      <c r="AB73" t="s">
        <v>160</v>
      </c>
      <c r="AC73" t="s">
        <v>161</v>
      </c>
      <c r="AD73" t="s">
        <v>162</v>
      </c>
      <c r="AE73" t="s">
        <v>163</v>
      </c>
      <c r="AF73" t="s">
        <v>164</v>
      </c>
      <c r="AG73" t="s">
        <v>165</v>
      </c>
      <c r="AH73" t="s">
        <v>166</v>
      </c>
      <c r="AI73" t="s">
        <v>167</v>
      </c>
      <c r="AJ73" t="s">
        <v>168</v>
      </c>
      <c r="AK73" t="s">
        <v>169</v>
      </c>
      <c r="AL73" t="s">
        <v>170</v>
      </c>
      <c r="AM73">
        <v>0.1494077716844798</v>
      </c>
      <c r="AN73">
        <v>0.918742026129033</v>
      </c>
      <c r="AO73">
        <v>0.20356496206047001</v>
      </c>
      <c r="AP73">
        <v>0.017481535198134699</v>
      </c>
      <c r="AQ73">
        <v>1.0381138737539051</v>
      </c>
      <c r="AR73">
        <v>2.9236284254530518</v>
      </c>
      <c r="AS73">
        <v>6.5243338662110277</v>
      </c>
      <c r="AT73">
        <v>0</v>
      </c>
      <c r="AU73">
        <v>0.1690270050507526</v>
      </c>
      <c r="AV73">
        <v>3.5767031076294109</v>
      </c>
      <c r="AW73">
        <v>8.3622332043007805</v>
      </c>
      <c r="AX73">
        <v>2.7231695912523941</v>
      </c>
      <c r="AY73">
        <v>0.064403481696820697</v>
      </c>
      <c r="AZ73">
        <v>13.153087759824039</v>
      </c>
      <c r="BA73">
        <v>10.713424000869169</v>
      </c>
      <c r="BB73">
        <v>2.9132452148887338</v>
      </c>
      <c r="BC73">
        <v>336.16710347642419</v>
      </c>
      <c r="BD73">
        <v>271.66542236125252</v>
      </c>
      <c r="BE73">
        <v>235.3519177378642</v>
      </c>
      <c r="BF73">
        <v>235.58808285212001</v>
      </c>
      <c r="BG73">
        <v>94.783822665650746</v>
      </c>
      <c r="BH73">
        <v>171.80074297794371</v>
      </c>
      <c r="BI73">
        <v>118.10005509974739</v>
      </c>
      <c r="BJ73">
        <v>199.62976574765341</v>
      </c>
      <c r="BK73">
        <v>81.818510782996867</v>
      </c>
      <c r="BL73">
        <v>41.472280927671157</v>
      </c>
      <c r="BM73">
        <v>140.95183298904959</v>
      </c>
      <c r="BN73">
        <v>108.55623838033949</v>
      </c>
      <c r="BO73">
        <v>114.8919054923543</v>
      </c>
      <c r="BP73">
        <v>87.754029055087045</v>
      </c>
      <c r="BQ73">
        <v>108.5809876404689</v>
      </c>
      <c r="BR73">
        <v>1.97248506427592</v>
      </c>
      <c r="BS73">
        <v>27.84976367336305</v>
      </c>
      <c r="BT73">
        <v>2.9804024313355999</v>
      </c>
      <c r="BU73">
        <v>0.21470014878632471</v>
      </c>
      <c r="BV73">
        <v>22.889551166858329</v>
      </c>
      <c r="BW73">
        <v>39.6407680243315</v>
      </c>
      <c r="BX73">
        <v>200.38337760853699</v>
      </c>
      <c r="BY73">
        <v>0</v>
      </c>
      <c r="BZ73">
        <v>8.3464017983312822</v>
      </c>
      <c r="CA73">
        <v>49.188395955581278</v>
      </c>
      <c r="CB73">
        <v>212.30030055501771</v>
      </c>
      <c r="CC73">
        <v>30.769209107463141</v>
      </c>
      <c r="CD73">
        <v>1.0174109918982099</v>
      </c>
      <c r="CE73">
        <v>210.9358868841129</v>
      </c>
      <c r="CF73">
        <v>286.70423705690843</v>
      </c>
      <c r="CG73">
        <v>78.363458626510919</v>
      </c>
    </row>
    <row r="74">
      <c r="A74" t="s">
        <v>352</v>
      </c>
      <c r="B74">
        <v>2019</v>
      </c>
      <c r="C74" t="s">
        <v>355</v>
      </c>
      <c r="D74">
        <v>156</v>
      </c>
      <c r="E74" t="s">
        <v>189</v>
      </c>
      <c r="F74" t="s">
        <v>193</v>
      </c>
      <c r="G74" t="s">
        <v>210</v>
      </c>
      <c r="H74">
        <v>1.401269479277321</v>
      </c>
      <c r="I74">
        <v>2.3115459264897842</v>
      </c>
      <c r="J74">
        <v>1.795825234449304</v>
      </c>
      <c r="K74">
        <v>1.7055323282359769</v>
      </c>
      <c r="L74">
        <v>1.097009197784848</v>
      </c>
      <c r="M74">
        <v>2.3778086982369628</v>
      </c>
      <c r="N74">
        <v>2.093088063252655</v>
      </c>
      <c r="O74">
        <v>2.0728804154604661</v>
      </c>
      <c r="P74">
        <v>1.0514264749418101</v>
      </c>
      <c r="Q74">
        <v>1.14322037542543</v>
      </c>
      <c r="R74">
        <v>1.3818535524147779</v>
      </c>
      <c r="S74">
        <v>1.36007155637457</v>
      </c>
      <c r="T74">
        <v>1.297830620714129</v>
      </c>
      <c r="U74">
        <v>1.0130240535852011</v>
      </c>
      <c r="V74">
        <v>2.484561398369161</v>
      </c>
      <c r="W74" t="s">
        <v>155</v>
      </c>
      <c r="X74" t="s">
        <v>156</v>
      </c>
      <c r="Y74" t="s">
        <v>157</v>
      </c>
      <c r="Z74" t="s">
        <v>158</v>
      </c>
      <c r="AA74" t="s">
        <v>159</v>
      </c>
      <c r="AB74" t="s">
        <v>160</v>
      </c>
      <c r="AC74" t="s">
        <v>161</v>
      </c>
      <c r="AD74" t="s">
        <v>162</v>
      </c>
      <c r="AE74" t="s">
        <v>163</v>
      </c>
      <c r="AF74" t="s">
        <v>164</v>
      </c>
      <c r="AG74" t="s">
        <v>165</v>
      </c>
      <c r="AH74" t="s">
        <v>166</v>
      </c>
      <c r="AI74" t="s">
        <v>167</v>
      </c>
      <c r="AJ74" t="s">
        <v>168</v>
      </c>
      <c r="AK74" t="s">
        <v>169</v>
      </c>
      <c r="AL74" t="s">
        <v>170</v>
      </c>
      <c r="AM74">
        <v>2.3767632637078022</v>
      </c>
      <c r="AN74">
        <v>1.1879899991700049</v>
      </c>
      <c r="AO74">
        <v>0.96073373428703945</v>
      </c>
      <c r="AP74">
        <v>3.6028122588114839</v>
      </c>
      <c r="AQ74">
        <v>0.43087891727122968</v>
      </c>
      <c r="AR74">
        <v>2.2151712757620401</v>
      </c>
      <c r="AS74">
        <v>0.51587572721945796</v>
      </c>
      <c r="AT74">
        <v>0.11422005923623479</v>
      </c>
      <c r="AU74">
        <v>1.1501590724229771</v>
      </c>
      <c r="AV74">
        <v>4.2619307502662922</v>
      </c>
      <c r="AW74">
        <v>0.89935306480591681</v>
      </c>
      <c r="AX74">
        <v>1.169266458492024</v>
      </c>
      <c r="AY74">
        <v>0.079562204161250594</v>
      </c>
      <c r="AZ74">
        <v>3.478045042694883</v>
      </c>
      <c r="BA74">
        <v>1.5756019979894831</v>
      </c>
      <c r="BB74">
        <v>3.540616203763606</v>
      </c>
      <c r="BC74">
        <v>111.0345290237051</v>
      </c>
      <c r="BD74">
        <v>133.2785287043497</v>
      </c>
      <c r="BE74">
        <v>100.87431218903779</v>
      </c>
      <c r="BF74">
        <v>106.35040168167581</v>
      </c>
      <c r="BG74">
        <v>75.703935939114274</v>
      </c>
      <c r="BH74">
        <v>83.305375753215571</v>
      </c>
      <c r="BI74">
        <v>73.287471011372617</v>
      </c>
      <c r="BJ74">
        <v>83.449931462645878</v>
      </c>
      <c r="BK74">
        <v>47.95485186532904</v>
      </c>
      <c r="BL74">
        <v>55.710205615298861</v>
      </c>
      <c r="BM74">
        <v>32.086455472445287</v>
      </c>
      <c r="BN74">
        <v>27.37815112180197</v>
      </c>
      <c r="BO74">
        <v>31.33993231902242</v>
      </c>
      <c r="BP74">
        <v>25.598950316636792</v>
      </c>
      <c r="BQ74">
        <v>67.130382600114217</v>
      </c>
      <c r="BR74">
        <v>31.378086870097679</v>
      </c>
      <c r="BS74">
        <v>36.011458910400087</v>
      </c>
      <c r="BT74">
        <v>14.066139519062441</v>
      </c>
      <c r="BU74">
        <v>44.248077714510842</v>
      </c>
      <c r="BV74">
        <v>9.5005232787577185</v>
      </c>
      <c r="BW74">
        <v>30.034969530383488</v>
      </c>
      <c r="BX74">
        <v>15.84421072959722</v>
      </c>
      <c r="BY74">
        <v>0.2697205837106405</v>
      </c>
      <c r="BZ74">
        <v>56.793822664938901</v>
      </c>
      <c r="CA74">
        <v>58.611948202295942</v>
      </c>
      <c r="CB74">
        <v>22.832767431692019</v>
      </c>
      <c r="CC74">
        <v>13.211591477539169</v>
      </c>
      <c r="CD74">
        <v>1.2568802015140419</v>
      </c>
      <c r="CE74">
        <v>55.777360350673462</v>
      </c>
      <c r="CF74">
        <v>42.165022937789679</v>
      </c>
      <c r="CG74">
        <v>95.2391271349193</v>
      </c>
    </row>
    <row r="75">
      <c r="A75" t="s">
        <v>352</v>
      </c>
      <c r="B75">
        <v>2019</v>
      </c>
      <c r="C75" t="s">
        <v>355</v>
      </c>
      <c r="D75">
        <v>157</v>
      </c>
      <c r="E75" t="s">
        <v>189</v>
      </c>
      <c r="F75" t="s">
        <v>194</v>
      </c>
      <c r="G75" t="s">
        <v>210</v>
      </c>
      <c r="H75">
        <v>0.48063003536773369</v>
      </c>
      <c r="I75">
        <v>0.76951753788396304</v>
      </c>
      <c r="J75">
        <v>0.47587042252401313</v>
      </c>
      <c r="K75">
        <v>0.69515079124867363</v>
      </c>
      <c r="L75">
        <v>0.16360325457050851</v>
      </c>
      <c r="M75">
        <v>0.64049526683383562</v>
      </c>
      <c r="N75">
        <v>0.26398941557668038</v>
      </c>
      <c r="O75">
        <v>1.0777598553203911</v>
      </c>
      <c r="P75">
        <v>0.28562526953376499</v>
      </c>
      <c r="Q75">
        <v>0.1262036885078123</v>
      </c>
      <c r="R75">
        <v>0.51274186823548384</v>
      </c>
      <c r="S75">
        <v>1.1345680292282949</v>
      </c>
      <c r="T75">
        <v>0.141639267057421</v>
      </c>
      <c r="U75">
        <v>0.38671702378070683</v>
      </c>
      <c r="V75">
        <v>0.80073214937619741</v>
      </c>
      <c r="W75" t="s">
        <v>155</v>
      </c>
      <c r="X75" t="s">
        <v>156</v>
      </c>
      <c r="Y75" t="s">
        <v>157</v>
      </c>
      <c r="Z75" t="s">
        <v>158</v>
      </c>
      <c r="AA75" t="s">
        <v>159</v>
      </c>
      <c r="AB75" t="s">
        <v>160</v>
      </c>
      <c r="AC75" t="s">
        <v>161</v>
      </c>
      <c r="AD75" t="s">
        <v>162</v>
      </c>
      <c r="AE75" t="s">
        <v>163</v>
      </c>
      <c r="AF75" t="s">
        <v>164</v>
      </c>
      <c r="AG75" t="s">
        <v>165</v>
      </c>
      <c r="AH75" t="s">
        <v>166</v>
      </c>
      <c r="AI75" t="s">
        <v>167</v>
      </c>
      <c r="AJ75" t="s">
        <v>168</v>
      </c>
      <c r="AK75" t="s">
        <v>169</v>
      </c>
      <c r="AL75" t="s">
        <v>170</v>
      </c>
      <c r="AM75">
        <v>0.078615627030963198</v>
      </c>
      <c r="AN75">
        <v>0.85981171794200906</v>
      </c>
      <c r="AO75">
        <v>0.35618117728263138</v>
      </c>
      <c r="AP75">
        <v>0.016643774661035698</v>
      </c>
      <c r="AQ75">
        <v>0.89978489321913147</v>
      </c>
      <c r="AR75">
        <v>2.2039727532738982</v>
      </c>
      <c r="AS75">
        <v>0.46726470565659989</v>
      </c>
      <c r="AT75">
        <v>0.2137020463129555</v>
      </c>
      <c r="AU75">
        <v>0.5286024985126776</v>
      </c>
      <c r="AV75">
        <v>0</v>
      </c>
      <c r="AW75">
        <v>0.099741531664006303</v>
      </c>
      <c r="AX75">
        <v>0.70310162826733003</v>
      </c>
      <c r="AY75">
        <v>0.063764564250440803</v>
      </c>
      <c r="AZ75">
        <v>0.079672220408556205</v>
      </c>
      <c r="BA75">
        <v>0.84909176197135705</v>
      </c>
      <c r="BB75">
        <v>0.19090602828674749</v>
      </c>
      <c r="BC75">
        <v>38.084415882108473</v>
      </c>
      <c r="BD75">
        <v>44.368647010666059</v>
      </c>
      <c r="BE75">
        <v>26.730385920842082</v>
      </c>
      <c r="BF75">
        <v>43.346915596197547</v>
      </c>
      <c r="BG75">
        <v>11.290160855939771</v>
      </c>
      <c r="BH75">
        <v>22.439441369404651</v>
      </c>
      <c r="BI75">
        <v>9.2433361887888204</v>
      </c>
      <c r="BJ75">
        <v>43.388410343825292</v>
      </c>
      <c r="BK75">
        <v>13.027175761618929</v>
      </c>
      <c r="BL75">
        <v>6.1500246035791211</v>
      </c>
      <c r="BM75">
        <v>11.905797901120851</v>
      </c>
      <c r="BN75">
        <v>22.838779927857409</v>
      </c>
      <c r="BO75">
        <v>3.4202961252778779</v>
      </c>
      <c r="BP75">
        <v>9.7722752419593508</v>
      </c>
      <c r="BQ75">
        <v>21.634987802321621</v>
      </c>
      <c r="BR75">
        <v>1.0378854352016911</v>
      </c>
      <c r="BS75">
        <v>26.063413305652141</v>
      </c>
      <c r="BT75">
        <v>5.2148623025498297</v>
      </c>
      <c r="BU75">
        <v>0.20441116043811261</v>
      </c>
      <c r="BV75">
        <v>19.839511707930281</v>
      </c>
      <c r="BW75">
        <v>29.883131482735941</v>
      </c>
      <c r="BX75">
        <v>14.35120916200211</v>
      </c>
      <c r="BY75">
        <v>0.50463851145861771</v>
      </c>
      <c r="BZ75">
        <v>26.101916926611111</v>
      </c>
      <c r="CA75">
        <v>0</v>
      </c>
      <c r="CB75">
        <v>2.5322370989600902</v>
      </c>
      <c r="CC75">
        <v>7.9443752212310086</v>
      </c>
      <c r="CD75">
        <v>1.0073177234019131</v>
      </c>
      <c r="CE75">
        <v>1.2777022991694951</v>
      </c>
      <c r="CF75">
        <v>22.72272672000604</v>
      </c>
      <c r="CG75">
        <v>5.1351862084055391</v>
      </c>
    </row>
    <row r="76">
      <c r="A76" t="s">
        <v>352</v>
      </c>
      <c r="B76">
        <v>2019</v>
      </c>
      <c r="C76" t="s">
        <v>355</v>
      </c>
      <c r="D76">
        <v>158</v>
      </c>
      <c r="E76" t="s">
        <v>189</v>
      </c>
      <c r="F76" t="s">
        <v>195</v>
      </c>
      <c r="G76" t="s">
        <v>210</v>
      </c>
      <c r="H76">
        <v>16.189634509490531</v>
      </c>
      <c r="I76">
        <v>19.438798277186979</v>
      </c>
      <c r="J76">
        <v>8.7235508243707134</v>
      </c>
      <c r="K76">
        <v>2.519859961571155</v>
      </c>
      <c r="L76">
        <v>6.3209005145914263</v>
      </c>
      <c r="M76">
        <v>17.203515024709009</v>
      </c>
      <c r="N76">
        <v>6.1381000677158513</v>
      </c>
      <c r="O76">
        <v>2.1867689594421389</v>
      </c>
      <c r="P76">
        <v>0.85126070296332035</v>
      </c>
      <c r="Q76">
        <v>0.16979327727458551</v>
      </c>
      <c r="R76">
        <v>33.936413476635153</v>
      </c>
      <c r="S76">
        <v>25.054929672459309</v>
      </c>
      <c r="T76">
        <v>28.429727105119511</v>
      </c>
      <c r="U76">
        <v>16.35451934655768</v>
      </c>
      <c r="V76">
        <v>5.2580198131829468</v>
      </c>
      <c r="W76" t="s">
        <v>155</v>
      </c>
      <c r="X76" t="s">
        <v>156</v>
      </c>
      <c r="Y76" t="s">
        <v>157</v>
      </c>
      <c r="Z76" t="s">
        <v>158</v>
      </c>
      <c r="AA76" t="s">
        <v>159</v>
      </c>
      <c r="AB76" t="s">
        <v>160</v>
      </c>
      <c r="AC76" t="s">
        <v>161</v>
      </c>
      <c r="AD76" t="s">
        <v>162</v>
      </c>
      <c r="AE76" t="s">
        <v>163</v>
      </c>
      <c r="AF76" t="s">
        <v>164</v>
      </c>
      <c r="AG76" t="s">
        <v>165</v>
      </c>
      <c r="AH76" t="s">
        <v>166</v>
      </c>
      <c r="AI76" t="s">
        <v>167</v>
      </c>
      <c r="AJ76" t="s">
        <v>168</v>
      </c>
      <c r="AK76" t="s">
        <v>169</v>
      </c>
      <c r="AL76" t="s">
        <v>170</v>
      </c>
      <c r="AM76">
        <v>0.19071806757551199</v>
      </c>
      <c r="AN76">
        <v>39.348573644712722</v>
      </c>
      <c r="AO76">
        <v>4.7448874073797844</v>
      </c>
      <c r="AP76">
        <v>3.6339919395373639</v>
      </c>
      <c r="AQ76">
        <v>24.5550087627328</v>
      </c>
      <c r="AR76">
        <v>1.821978898249929</v>
      </c>
      <c r="AS76">
        <v>25.80253440967217</v>
      </c>
      <c r="AT76">
        <v>1.955881467364277</v>
      </c>
      <c r="AU76">
        <v>0.014306492834766199</v>
      </c>
      <c r="AV76">
        <v>3.848799035568053</v>
      </c>
      <c r="AW76">
        <v>0.49728981632100011</v>
      </c>
      <c r="AX76">
        <v>1.7000076266471409</v>
      </c>
      <c r="AY76">
        <v>4.6423489403963663</v>
      </c>
      <c r="AZ76">
        <v>17.61039823890524</v>
      </c>
      <c r="BA76">
        <v>8.6545049822794589</v>
      </c>
      <c r="BB76">
        <v>5.2621410780225766</v>
      </c>
      <c r="BC76">
        <v>1282.8427860673089</v>
      </c>
      <c r="BD76">
        <v>1120.7973004016269</v>
      </c>
      <c r="BE76">
        <v>490.015493921021</v>
      </c>
      <c r="BF76">
        <v>157.12872436246519</v>
      </c>
      <c r="BG76">
        <v>436.20149092678201</v>
      </c>
      <c r="BH76">
        <v>602.71681421305482</v>
      </c>
      <c r="BI76">
        <v>214.9196866941997</v>
      </c>
      <c r="BJ76">
        <v>88.034851614703939</v>
      </c>
      <c r="BK76">
        <v>38.825426106605462</v>
      </c>
      <c r="BL76">
        <v>8.2741863182262847</v>
      </c>
      <c r="BM76">
        <v>787.99900178257155</v>
      </c>
      <c r="BN76">
        <v>504.35408909455629</v>
      </c>
      <c r="BO76">
        <v>686.51926461132473</v>
      </c>
      <c r="BP76">
        <v>413.27599944278478</v>
      </c>
      <c r="BQ76">
        <v>142.0664758011776</v>
      </c>
      <c r="BR76">
        <v>2.5178646032865029</v>
      </c>
      <c r="BS76">
        <v>1192.7705990617919</v>
      </c>
      <c r="BT76">
        <v>69.470078849657455</v>
      </c>
      <c r="BU76">
        <v>44.631012165923948</v>
      </c>
      <c r="BV76">
        <v>541.41760715016426</v>
      </c>
      <c r="BW76">
        <v>24.703769542656719</v>
      </c>
      <c r="BX76">
        <v>792.47921732633358</v>
      </c>
      <c r="BY76">
        <v>4.6186413715233048</v>
      </c>
      <c r="BZ76">
        <v>0.7064417753130785</v>
      </c>
      <c r="CA76">
        <v>52.930378960208657</v>
      </c>
      <c r="CB76">
        <v>12.62518933502114</v>
      </c>
      <c r="CC76">
        <v>19.208458524440069</v>
      </c>
      <c r="CD76">
        <v>73.337290403345307</v>
      </c>
      <c r="CE76">
        <v>282.41771352368693</v>
      </c>
      <c r="CF76">
        <v>231.60506368910069</v>
      </c>
      <c r="CG76">
        <v>141.54646939675311</v>
      </c>
    </row>
    <row r="77">
      <c r="A77" t="s">
        <v>352</v>
      </c>
      <c r="B77">
        <v>2019</v>
      </c>
      <c r="C77" t="s">
        <v>355</v>
      </c>
      <c r="D77">
        <v>159</v>
      </c>
      <c r="E77" t="s">
        <v>189</v>
      </c>
      <c r="F77" t="s">
        <v>196</v>
      </c>
      <c r="G77" t="s">
        <v>210</v>
      </c>
      <c r="H77">
        <v>3.7687614851279538</v>
      </c>
      <c r="I77">
        <v>6.1831998743806027</v>
      </c>
      <c r="J77">
        <v>3.0520519999167468</v>
      </c>
      <c r="K77">
        <v>0.80315214034336424</v>
      </c>
      <c r="L77">
        <v>0.94164441228696827</v>
      </c>
      <c r="M77">
        <v>5.5199080780438559</v>
      </c>
      <c r="N77">
        <v>2.47408546041004</v>
      </c>
      <c r="O77">
        <v>0.74213183704837016</v>
      </c>
      <c r="P77">
        <v>0.47961727513831809</v>
      </c>
      <c r="Q77">
        <v>0.0628372994560569</v>
      </c>
      <c r="R77">
        <v>6.6682992899276181</v>
      </c>
      <c r="S77">
        <v>8.1881553232211655</v>
      </c>
      <c r="T77">
        <v>6.4381588177174924</v>
      </c>
      <c r="U77">
        <v>4.4676900111277176</v>
      </c>
      <c r="V77">
        <v>0.6952068955163534</v>
      </c>
      <c r="W77" t="s">
        <v>155</v>
      </c>
      <c r="X77" t="s">
        <v>156</v>
      </c>
      <c r="Y77" t="s">
        <v>157</v>
      </c>
      <c r="Z77" t="s">
        <v>158</v>
      </c>
      <c r="AA77" t="s">
        <v>159</v>
      </c>
      <c r="AB77" t="s">
        <v>160</v>
      </c>
      <c r="AC77" t="s">
        <v>161</v>
      </c>
      <c r="AD77" t="s">
        <v>162</v>
      </c>
      <c r="AE77" t="s">
        <v>163</v>
      </c>
      <c r="AF77" t="s">
        <v>164</v>
      </c>
      <c r="AG77" t="s">
        <v>165</v>
      </c>
      <c r="AH77" t="s">
        <v>166</v>
      </c>
      <c r="AI77" t="s">
        <v>167</v>
      </c>
      <c r="AJ77" t="s">
        <v>168</v>
      </c>
      <c r="AK77" t="s">
        <v>169</v>
      </c>
      <c r="AL77" t="s">
        <v>170</v>
      </c>
      <c r="AM77">
        <v>0.067229367689976005</v>
      </c>
      <c r="AN77">
        <v>1.476269655950285</v>
      </c>
      <c r="AO77">
        <v>6.0601354060147319</v>
      </c>
      <c r="AP77">
        <v>2.3822327604917661</v>
      </c>
      <c r="AQ77">
        <v>6.8285325307932769</v>
      </c>
      <c r="AR77">
        <v>1.6586039669607191</v>
      </c>
      <c r="AS77">
        <v>1.904916433341953</v>
      </c>
      <c r="AT77">
        <v>3.229925182042487</v>
      </c>
      <c r="AU77">
        <v>0</v>
      </c>
      <c r="AV77">
        <v>15.413683777760371</v>
      </c>
      <c r="AW77">
        <v>0.17002096340258821</v>
      </c>
      <c r="AX77">
        <v>0.088921582746751396</v>
      </c>
      <c r="AY77">
        <v>2.8214516341590361</v>
      </c>
      <c r="AZ77">
        <v>8.2011366056159414</v>
      </c>
      <c r="BA77">
        <v>1.6733149219005241</v>
      </c>
      <c r="BB77">
        <v>3.7423433132401072</v>
      </c>
      <c r="BC77">
        <v>298.63110750094722</v>
      </c>
      <c r="BD77">
        <v>356.50936998417819</v>
      </c>
      <c r="BE77">
        <v>171.43853441350569</v>
      </c>
      <c r="BF77">
        <v>50.081462146988009</v>
      </c>
      <c r="BG77">
        <v>64.982306811231155</v>
      </c>
      <c r="BH77">
        <v>193.3873052552976</v>
      </c>
      <c r="BI77">
        <v>86.627729450470042</v>
      </c>
      <c r="BJ77">
        <v>29.876711881701461</v>
      </c>
      <c r="BK77">
        <v>21.87502020299015</v>
      </c>
      <c r="BL77">
        <v>3.0621207846337759</v>
      </c>
      <c r="BM77">
        <v>154.83702152757351</v>
      </c>
      <c r="BN77">
        <v>164.8270289877286</v>
      </c>
      <c r="BO77">
        <v>155.46825478301571</v>
      </c>
      <c r="BP77">
        <v>112.89778778720181</v>
      </c>
      <c r="BQ77">
        <v>18.783800196237369</v>
      </c>
      <c r="BR77">
        <v>0.88756376026567141</v>
      </c>
      <c r="BS77">
        <v>44.750060264031283</v>
      </c>
      <c r="BT77">
        <v>88.726675334942769</v>
      </c>
      <c r="BU77">
        <v>29.25748352901029</v>
      </c>
      <c r="BV77">
        <v>150.5634870218507</v>
      </c>
      <c r="BW77">
        <v>22.488608513353519</v>
      </c>
      <c r="BX77">
        <v>58.506139753505003</v>
      </c>
      <c r="BY77">
        <v>7.6271830996024104</v>
      </c>
      <c r="BZ77">
        <v>0</v>
      </c>
      <c r="CA77">
        <v>211.9757659441587</v>
      </c>
      <c r="CB77">
        <v>4.316490672905279</v>
      </c>
      <c r="CC77">
        <v>1.004728747886416</v>
      </c>
      <c r="CD77">
        <v>44.571750316478287</v>
      </c>
      <c r="CE77">
        <v>131.52151456385511</v>
      </c>
      <c r="CF77">
        <v>44.779939447977469</v>
      </c>
      <c r="CG77">
        <v>100.6653898870272</v>
      </c>
    </row>
    <row r="78">
      <c r="A78" t="s">
        <v>352</v>
      </c>
      <c r="B78">
        <v>2019</v>
      </c>
      <c r="C78" t="s">
        <v>355</v>
      </c>
      <c r="D78">
        <v>160</v>
      </c>
      <c r="E78" t="s">
        <v>189</v>
      </c>
      <c r="F78" t="s">
        <v>197</v>
      </c>
      <c r="G78" t="s">
        <v>210</v>
      </c>
      <c r="H78">
        <v>11.12116205228063</v>
      </c>
      <c r="I78">
        <v>17.911531648137139</v>
      </c>
      <c r="J78">
        <v>6.1077280602073536</v>
      </c>
      <c r="K78">
        <v>1.5663552543213339</v>
      </c>
      <c r="L78">
        <v>4.7055155000764026</v>
      </c>
      <c r="M78">
        <v>16.90965858053244</v>
      </c>
      <c r="N78">
        <v>4.2509982044926309</v>
      </c>
      <c r="O78">
        <v>0.91731369238922644</v>
      </c>
      <c r="P78">
        <v>0.030130056750437301</v>
      </c>
      <c r="Q78">
        <v>0</v>
      </c>
      <c r="R78">
        <v>26.419810850093089</v>
      </c>
      <c r="S78">
        <v>25.20469782310181</v>
      </c>
      <c r="T78">
        <v>18.98542462689651</v>
      </c>
      <c r="U78">
        <v>9.5822256916503292</v>
      </c>
      <c r="V78">
        <v>2.903033586984316</v>
      </c>
      <c r="W78" t="s">
        <v>155</v>
      </c>
      <c r="X78" t="s">
        <v>156</v>
      </c>
      <c r="Y78" t="s">
        <v>157</v>
      </c>
      <c r="Z78" t="s">
        <v>158</v>
      </c>
      <c r="AA78" t="s">
        <v>159</v>
      </c>
      <c r="AB78" t="s">
        <v>160</v>
      </c>
      <c r="AC78" t="s">
        <v>161</v>
      </c>
      <c r="AD78" t="s">
        <v>162</v>
      </c>
      <c r="AE78" t="s">
        <v>163</v>
      </c>
      <c r="AF78" t="s">
        <v>164</v>
      </c>
      <c r="AG78" t="s">
        <v>165</v>
      </c>
      <c r="AH78" t="s">
        <v>166</v>
      </c>
      <c r="AI78" t="s">
        <v>167</v>
      </c>
      <c r="AJ78" t="s">
        <v>168</v>
      </c>
      <c r="AK78" t="s">
        <v>169</v>
      </c>
      <c r="AL78" t="s">
        <v>170</v>
      </c>
      <c r="AM78">
        <v>0.19810120967534159</v>
      </c>
      <c r="AN78">
        <v>4.2722949010945586</v>
      </c>
      <c r="AO78">
        <v>11.325848949432389</v>
      </c>
      <c r="AP78">
        <v>2.571009058848424</v>
      </c>
      <c r="AQ78">
        <v>21.99924094124815</v>
      </c>
      <c r="AR78">
        <v>25.235673440215841</v>
      </c>
      <c r="AS78">
        <v>10.254976859385341</v>
      </c>
      <c r="AT78">
        <v>0</v>
      </c>
      <c r="AU78">
        <v>0</v>
      </c>
      <c r="AV78">
        <v>24.134587391906472</v>
      </c>
      <c r="AW78">
        <v>0.13283617815783311</v>
      </c>
      <c r="AX78">
        <v>0.8444394149805533</v>
      </c>
      <c r="AY78">
        <v>6.0072369567253494</v>
      </c>
      <c r="AZ78">
        <v>3.957294608289458</v>
      </c>
      <c r="BA78">
        <v>24.570109072959639</v>
      </c>
      <c r="BB78">
        <v>1.747899500672389</v>
      </c>
      <c r="BC78">
        <v>881.22449602493623</v>
      </c>
      <c r="BD78">
        <v>1032.7385484960921</v>
      </c>
      <c r="BE78">
        <v>343.08063796644223</v>
      </c>
      <c r="BF78">
        <v>97.671857469610472</v>
      </c>
      <c r="BG78">
        <v>324.72475590688572</v>
      </c>
      <c r="BH78">
        <v>592.42169605750962</v>
      </c>
      <c r="BI78">
        <v>148.8446249112952</v>
      </c>
      <c r="BJ78">
        <v>36.929175551414019</v>
      </c>
      <c r="BK78">
        <v>1.3742115522068681</v>
      </c>
      <c r="BL78">
        <v>0</v>
      </c>
      <c r="BM78">
        <v>613.46448974318423</v>
      </c>
      <c r="BN78">
        <v>507.36891213258309</v>
      </c>
      <c r="BO78">
        <v>458.45884151464958</v>
      </c>
      <c r="BP78">
        <v>242.14125867518379</v>
      </c>
      <c r="BQ78">
        <v>78.437085725938346</v>
      </c>
      <c r="BR78">
        <v>2.615337026274613</v>
      </c>
      <c r="BS78">
        <v>129.50578068112341</v>
      </c>
      <c r="BT78">
        <v>165.82218965462619</v>
      </c>
      <c r="BU78">
        <v>31.575946918245741</v>
      </c>
      <c r="BV78">
        <v>485.06504333272778</v>
      </c>
      <c r="BW78">
        <v>342.16436947741113</v>
      </c>
      <c r="BX78">
        <v>314.96348018351932</v>
      </c>
      <c r="BY78">
        <v>0</v>
      </c>
      <c r="BZ78">
        <v>0</v>
      </c>
      <c r="CA78">
        <v>331.90947225264563</v>
      </c>
      <c r="CB78">
        <v>3.372443683223723</v>
      </c>
      <c r="CC78">
        <v>9.541356888525975</v>
      </c>
      <c r="CD78">
        <v>94.899045046678566</v>
      </c>
      <c r="CE78">
        <v>63.463079020193682</v>
      </c>
      <c r="CF78">
        <v>657.52595767668799</v>
      </c>
      <c r="CG78">
        <v>47.016794022082081</v>
      </c>
    </row>
    <row r="79">
      <c r="A79" t="s">
        <v>352</v>
      </c>
      <c r="B79">
        <v>2019</v>
      </c>
      <c r="C79" t="s">
        <v>355</v>
      </c>
      <c r="D79">
        <v>161</v>
      </c>
      <c r="E79" t="s">
        <v>189</v>
      </c>
      <c r="F79" t="s">
        <v>198</v>
      </c>
      <c r="G79" t="s">
        <v>210</v>
      </c>
      <c r="H79">
        <v>0.019009109367989802</v>
      </c>
      <c r="I79">
        <v>0.085985559468498396</v>
      </c>
      <c r="J79">
        <v>0.1081939909417232</v>
      </c>
      <c r="K79">
        <v>0.0086473409078934999</v>
      </c>
      <c r="L79">
        <v>0.063299169408277595</v>
      </c>
      <c r="M79">
        <v>0.097599163305911701</v>
      </c>
      <c r="N79">
        <v>0.13003923896580399</v>
      </c>
      <c r="O79">
        <v>0.0042404067491979003</v>
      </c>
      <c r="P79">
        <v>0</v>
      </c>
      <c r="Q79">
        <v>0</v>
      </c>
      <c r="R79">
        <v>0.26963841905352731</v>
      </c>
      <c r="S79">
        <v>0.076423208830941503</v>
      </c>
      <c r="T79">
        <v>0</v>
      </c>
      <c r="U79">
        <v>0.059606793695195698</v>
      </c>
      <c r="V79">
        <v>0</v>
      </c>
      <c r="W79" t="s">
        <v>155</v>
      </c>
      <c r="X79" t="s">
        <v>156</v>
      </c>
      <c r="Y79" t="s">
        <v>157</v>
      </c>
      <c r="Z79" t="s">
        <v>158</v>
      </c>
      <c r="AA79" t="s">
        <v>159</v>
      </c>
      <c r="AB79" t="s">
        <v>160</v>
      </c>
      <c r="AC79" t="s">
        <v>161</v>
      </c>
      <c r="AD79" t="s">
        <v>162</v>
      </c>
      <c r="AE79" t="s">
        <v>163</v>
      </c>
      <c r="AF79" t="s">
        <v>164</v>
      </c>
      <c r="AG79" t="s">
        <v>165</v>
      </c>
      <c r="AH79" t="s">
        <v>166</v>
      </c>
      <c r="AI79" t="s">
        <v>167</v>
      </c>
      <c r="AJ79" t="s">
        <v>168</v>
      </c>
      <c r="AK79" t="s">
        <v>169</v>
      </c>
      <c r="AL79" t="s">
        <v>170</v>
      </c>
      <c r="AM79">
        <v>0</v>
      </c>
      <c r="AN79">
        <v>0.026335617969649099</v>
      </c>
      <c r="AO79">
        <v>0.023579982774492199</v>
      </c>
      <c r="AP79">
        <v>0</v>
      </c>
      <c r="AQ79">
        <v>0.2364422225724872</v>
      </c>
      <c r="AR79">
        <v>0</v>
      </c>
      <c r="AS79">
        <v>0</v>
      </c>
      <c r="AT79">
        <v>0</v>
      </c>
      <c r="AU79">
        <v>0</v>
      </c>
      <c r="AV79">
        <v>0.7941321087662514</v>
      </c>
      <c r="AW79">
        <v>0.0067240497641251999</v>
      </c>
      <c r="AX79">
        <v>0</v>
      </c>
      <c r="AY79">
        <v>0</v>
      </c>
      <c r="AZ79">
        <v>0</v>
      </c>
      <c r="BA79">
        <v>0</v>
      </c>
      <c r="BB79">
        <v>0</v>
      </c>
      <c r="BC79">
        <v>1.5062538198743769</v>
      </c>
      <c r="BD79">
        <v>4.9577335775389679</v>
      </c>
      <c r="BE79">
        <v>6.0774256925842369</v>
      </c>
      <c r="BF79">
        <v>0.53921474475013043</v>
      </c>
      <c r="BG79">
        <v>4.3682370900441807</v>
      </c>
      <c r="BH79">
        <v>3.4193394020414019</v>
      </c>
      <c r="BI79">
        <v>4.5531992291033063</v>
      </c>
      <c r="BJ79">
        <v>0.17071011427144811</v>
      </c>
      <c r="BK79">
        <v>0</v>
      </c>
      <c r="BL79">
        <v>0</v>
      </c>
      <c r="BM79">
        <v>6.2609681840037936</v>
      </c>
      <c r="BN79">
        <v>1.538394175497567</v>
      </c>
      <c r="BO79">
        <v>0</v>
      </c>
      <c r="BP79">
        <v>1.5062538198743769</v>
      </c>
      <c r="BQ79">
        <v>0</v>
      </c>
      <c r="BR79">
        <v>0</v>
      </c>
      <c r="BS79">
        <v>0.79830977117366686</v>
      </c>
      <c r="BT79">
        <v>0.34523543384186012</v>
      </c>
      <c r="BU79">
        <v>0</v>
      </c>
      <c r="BV79">
        <v>5.2133551900315229</v>
      </c>
      <c r="BW79">
        <v>0</v>
      </c>
      <c r="BX79">
        <v>0</v>
      </c>
      <c r="BY79">
        <v>0</v>
      </c>
      <c r="BZ79">
        <v>0</v>
      </c>
      <c r="CA79">
        <v>10.92125441547339</v>
      </c>
      <c r="CB79">
        <v>0.17071011427144811</v>
      </c>
      <c r="CC79">
        <v>0</v>
      </c>
      <c r="CD79">
        <v>0</v>
      </c>
      <c r="CE79">
        <v>0</v>
      </c>
      <c r="CF79">
        <v>0</v>
      </c>
      <c r="CG79">
        <v>0</v>
      </c>
    </row>
    <row r="80">
      <c r="A80" t="s">
        <v>352</v>
      </c>
      <c r="B80">
        <v>2019</v>
      </c>
      <c r="C80" t="s">
        <v>355</v>
      </c>
      <c r="D80">
        <v>162</v>
      </c>
      <c r="E80" t="s">
        <v>189</v>
      </c>
      <c r="F80" t="s">
        <v>199</v>
      </c>
      <c r="G80" t="s">
        <v>210</v>
      </c>
      <c r="H80">
        <v>0.072784754428544401</v>
      </c>
      <c r="I80">
        <v>0.32146208370848578</v>
      </c>
      <c r="J80">
        <v>0.022391393664158401</v>
      </c>
      <c r="K80">
        <v>0</v>
      </c>
      <c r="L80">
        <v>0</v>
      </c>
      <c r="M80">
        <v>0.28887262206162878</v>
      </c>
      <c r="N80">
        <v>0.035921578084018302</v>
      </c>
      <c r="O80">
        <v>0</v>
      </c>
      <c r="P80">
        <v>0</v>
      </c>
      <c r="Q80">
        <v>0</v>
      </c>
      <c r="R80">
        <v>0</v>
      </c>
      <c r="S80">
        <v>0.53571265052827477</v>
      </c>
      <c r="T80">
        <v>0.040006950767533397</v>
      </c>
      <c r="U80">
        <v>0.096228481488174103</v>
      </c>
      <c r="V80">
        <v>0</v>
      </c>
      <c r="W80" t="s">
        <v>155</v>
      </c>
      <c r="X80" t="s">
        <v>156</v>
      </c>
      <c r="Y80" t="s">
        <v>157</v>
      </c>
      <c r="Z80" t="s">
        <v>158</v>
      </c>
      <c r="AA80" t="s">
        <v>159</v>
      </c>
      <c r="AB80" t="s">
        <v>160</v>
      </c>
      <c r="AC80" t="s">
        <v>161</v>
      </c>
      <c r="AD80" t="s">
        <v>162</v>
      </c>
      <c r="AE80" t="s">
        <v>163</v>
      </c>
      <c r="AF80" t="s">
        <v>164</v>
      </c>
      <c r="AG80" t="s">
        <v>165</v>
      </c>
      <c r="AH80" t="s">
        <v>166</v>
      </c>
      <c r="AI80" t="s">
        <v>167</v>
      </c>
      <c r="AJ80" t="s">
        <v>168</v>
      </c>
      <c r="AK80" t="s">
        <v>169</v>
      </c>
      <c r="AL80" t="s">
        <v>170</v>
      </c>
      <c r="AM80">
        <v>0</v>
      </c>
      <c r="AN80">
        <v>0.14465928867324851</v>
      </c>
      <c r="AO80">
        <v>0.14759708171371891</v>
      </c>
      <c r="AP80">
        <v>0.51621517656994464</v>
      </c>
      <c r="AQ80">
        <v>0.080200111481470604</v>
      </c>
      <c r="AR80">
        <v>0</v>
      </c>
      <c r="AS80">
        <v>0</v>
      </c>
      <c r="AT80">
        <v>0</v>
      </c>
      <c r="AU80">
        <v>0</v>
      </c>
      <c r="AV80">
        <v>0.54813214395353838</v>
      </c>
      <c r="AW80">
        <v>0.0175750562454891</v>
      </c>
      <c r="AX80">
        <v>0.18671468564078689</v>
      </c>
      <c r="AY80">
        <v>0</v>
      </c>
      <c r="AZ80">
        <v>0</v>
      </c>
      <c r="BA80">
        <v>0</v>
      </c>
      <c r="BB80">
        <v>0.030170766663659001</v>
      </c>
      <c r="BC80">
        <v>5.7673567058974324</v>
      </c>
      <c r="BD80">
        <v>18.53477928338744</v>
      </c>
      <c r="BE80">
        <v>1.2577596034942691</v>
      </c>
      <c r="BF80">
        <v>0</v>
      </c>
      <c r="BG80">
        <v>0</v>
      </c>
      <c r="BH80">
        <v>10.12051236228695</v>
      </c>
      <c r="BI80">
        <v>1.2577596034942691</v>
      </c>
      <c r="BJ80">
        <v>0</v>
      </c>
      <c r="BK80">
        <v>0</v>
      </c>
      <c r="BL80">
        <v>0</v>
      </c>
      <c r="BM80">
        <v>0</v>
      </c>
      <c r="BN80">
        <v>10.78386047798862</v>
      </c>
      <c r="BO80">
        <v>0.96608533450616929</v>
      </c>
      <c r="BP80">
        <v>2.4316778145031388</v>
      </c>
      <c r="BQ80">
        <v>0</v>
      </c>
      <c r="BR80">
        <v>0</v>
      </c>
      <c r="BS80">
        <v>4.3850470405508144</v>
      </c>
      <c r="BT80">
        <v>2.1609745446612418</v>
      </c>
      <c r="BU80">
        <v>6.3399166010975927</v>
      </c>
      <c r="BV80">
        <v>1.768346037708425</v>
      </c>
      <c r="BW80">
        <v>0</v>
      </c>
      <c r="BX80">
        <v>0</v>
      </c>
      <c r="BY80">
        <v>0</v>
      </c>
      <c r="BZ80">
        <v>0</v>
      </c>
      <c r="CA80">
        <v>7.5381545857850609</v>
      </c>
      <c r="CB80">
        <v>0.44619536815472738</v>
      </c>
      <c r="CC80">
        <v>2.109697179481739</v>
      </c>
      <c r="CD80">
        <v>0</v>
      </c>
      <c r="CE80">
        <v>0</v>
      </c>
      <c r="CF80">
        <v>0</v>
      </c>
      <c r="CG80">
        <v>0.8115642353395417</v>
      </c>
    </row>
    <row r="81">
      <c r="A81" t="s">
        <v>352</v>
      </c>
      <c r="B81">
        <v>2019</v>
      </c>
      <c r="C81" t="s">
        <v>355</v>
      </c>
      <c r="D81">
        <v>163</v>
      </c>
      <c r="E81" t="s">
        <v>189</v>
      </c>
      <c r="F81" t="s">
        <v>200</v>
      </c>
      <c r="G81" t="s">
        <v>210</v>
      </c>
      <c r="H81">
        <v>0.19144677855973299</v>
      </c>
      <c r="I81">
        <v>0.41308276758799772</v>
      </c>
      <c r="J81">
        <v>0.1909739295336895</v>
      </c>
      <c r="K81">
        <v>0</v>
      </c>
      <c r="L81">
        <v>0</v>
      </c>
      <c r="M81">
        <v>0.0582664602102115</v>
      </c>
      <c r="N81">
        <v>0.0465179473155658</v>
      </c>
      <c r="O81">
        <v>0.018398709496200299</v>
      </c>
      <c r="P81">
        <v>0</v>
      </c>
      <c r="Q81">
        <v>0</v>
      </c>
      <c r="R81">
        <v>0.35994300066589652</v>
      </c>
      <c r="S81">
        <v>0.80771244473090797</v>
      </c>
      <c r="T81">
        <v>0.57082403468483012</v>
      </c>
      <c r="U81">
        <v>0.2284515591731823</v>
      </c>
      <c r="V81">
        <v>0.041810950035456901</v>
      </c>
      <c r="W81" t="s">
        <v>155</v>
      </c>
      <c r="X81" t="s">
        <v>156</v>
      </c>
      <c r="Y81" t="s">
        <v>157</v>
      </c>
      <c r="Z81" t="s">
        <v>158</v>
      </c>
      <c r="AA81" t="s">
        <v>159</v>
      </c>
      <c r="AB81" t="s">
        <v>160</v>
      </c>
      <c r="AC81" t="s">
        <v>161</v>
      </c>
      <c r="AD81" t="s">
        <v>162</v>
      </c>
      <c r="AE81" t="s">
        <v>163</v>
      </c>
      <c r="AF81" t="s">
        <v>164</v>
      </c>
      <c r="AG81" t="s">
        <v>165</v>
      </c>
      <c r="AH81" t="s">
        <v>166</v>
      </c>
      <c r="AI81" t="s">
        <v>167</v>
      </c>
      <c r="AJ81" t="s">
        <v>168</v>
      </c>
      <c r="AK81" t="s">
        <v>169</v>
      </c>
      <c r="AL81" t="s">
        <v>170</v>
      </c>
      <c r="AM81">
        <v>0</v>
      </c>
      <c r="AN81">
        <v>0</v>
      </c>
      <c r="AO81">
        <v>0</v>
      </c>
      <c r="AP81">
        <v>0</v>
      </c>
      <c r="AQ81">
        <v>0.90578995705931886</v>
      </c>
      <c r="AR81">
        <v>0.55578626758622429</v>
      </c>
      <c r="AS81">
        <v>0.31554524316669691</v>
      </c>
      <c r="AT81">
        <v>0</v>
      </c>
      <c r="AU81">
        <v>0</v>
      </c>
      <c r="AV81">
        <v>0.48604001008788239</v>
      </c>
      <c r="AW81">
        <v>0</v>
      </c>
      <c r="AX81">
        <v>0</v>
      </c>
      <c r="AY81">
        <v>0</v>
      </c>
      <c r="AZ81">
        <v>0.36361860680533548</v>
      </c>
      <c r="BA81">
        <v>0</v>
      </c>
      <c r="BB81">
        <v>0</v>
      </c>
      <c r="BC81">
        <v>15.169960671268271</v>
      </c>
      <c r="BD81">
        <v>23.817421434863491</v>
      </c>
      <c r="BE81">
        <v>10.727304315698721</v>
      </c>
      <c r="BF81">
        <v>0</v>
      </c>
      <c r="BG81">
        <v>0</v>
      </c>
      <c r="BH81">
        <v>2.0413372048055858</v>
      </c>
      <c r="BI81">
        <v>1.6287813089432179</v>
      </c>
      <c r="BJ81">
        <v>0.74069446312848664</v>
      </c>
      <c r="BK81">
        <v>0</v>
      </c>
      <c r="BL81">
        <v>0</v>
      </c>
      <c r="BM81">
        <v>8.3578285436270203</v>
      </c>
      <c r="BN81">
        <v>16.259198474637259</v>
      </c>
      <c r="BO81">
        <v>13.78422293908443</v>
      </c>
      <c r="BP81">
        <v>5.772933122698694</v>
      </c>
      <c r="BQ81">
        <v>1.129690364905783</v>
      </c>
      <c r="BR81">
        <v>0</v>
      </c>
      <c r="BS81">
        <v>0</v>
      </c>
      <c r="BT81">
        <v>0</v>
      </c>
      <c r="BU81">
        <v>0</v>
      </c>
      <c r="BV81">
        <v>19.971918392307959</v>
      </c>
      <c r="BW81">
        <v>7.5357710688150989</v>
      </c>
      <c r="BX81">
        <v>9.6914141597677546</v>
      </c>
      <c r="BY81">
        <v>0</v>
      </c>
      <c r="BZ81">
        <v>0</v>
      </c>
      <c r="CA81">
        <v>6.6842362217486544</v>
      </c>
      <c r="CB81">
        <v>0</v>
      </c>
      <c r="CC81">
        <v>0</v>
      </c>
      <c r="CD81">
        <v>0</v>
      </c>
      <c r="CE81">
        <v>5.8313465791910062</v>
      </c>
      <c r="CF81">
        <v>0</v>
      </c>
      <c r="CG81">
        <v>0</v>
      </c>
    </row>
    <row r="82">
      <c r="A82" t="s">
        <v>352</v>
      </c>
      <c r="B82">
        <v>2019</v>
      </c>
      <c r="C82" t="s">
        <v>355</v>
      </c>
      <c r="D82">
        <v>164</v>
      </c>
      <c r="E82" t="s">
        <v>189</v>
      </c>
      <c r="F82" t="s">
        <v>201</v>
      </c>
      <c r="G82" t="s">
        <v>210</v>
      </c>
      <c r="H82">
        <v>0.64373616784666976</v>
      </c>
      <c r="I82">
        <v>2.1155008586452388</v>
      </c>
      <c r="J82">
        <v>0.34460506928920193</v>
      </c>
      <c r="K82">
        <v>0.33483242620442188</v>
      </c>
      <c r="L82">
        <v>0.33458358060279109</v>
      </c>
      <c r="M82">
        <v>1.27239052168717</v>
      </c>
      <c r="N82">
        <v>0.1120858113976281</v>
      </c>
      <c r="O82">
        <v>0.071750019542748802</v>
      </c>
      <c r="P82">
        <v>0</v>
      </c>
      <c r="Q82">
        <v>0</v>
      </c>
      <c r="R82">
        <v>2.502637590276731</v>
      </c>
      <c r="S82">
        <v>3.501921847946643</v>
      </c>
      <c r="T82">
        <v>1.346321197978632</v>
      </c>
      <c r="U82">
        <v>0.94195580766200315</v>
      </c>
      <c r="V82">
        <v>0</v>
      </c>
      <c r="W82" t="s">
        <v>155</v>
      </c>
      <c r="X82" t="s">
        <v>156</v>
      </c>
      <c r="Y82" t="s">
        <v>157</v>
      </c>
      <c r="Z82" t="s">
        <v>158</v>
      </c>
      <c r="AA82" t="s">
        <v>159</v>
      </c>
      <c r="AB82" t="s">
        <v>160</v>
      </c>
      <c r="AC82" t="s">
        <v>161</v>
      </c>
      <c r="AD82" t="s">
        <v>162</v>
      </c>
      <c r="AE82" t="s">
        <v>163</v>
      </c>
      <c r="AF82" t="s">
        <v>164</v>
      </c>
      <c r="AG82" t="s">
        <v>165</v>
      </c>
      <c r="AH82" t="s">
        <v>166</v>
      </c>
      <c r="AI82" t="s">
        <v>167</v>
      </c>
      <c r="AJ82" t="s">
        <v>168</v>
      </c>
      <c r="AK82" t="s">
        <v>169</v>
      </c>
      <c r="AL82" t="s">
        <v>170</v>
      </c>
      <c r="AM82">
        <v>0.27122240206327197</v>
      </c>
      <c r="AN82">
        <v>0.59205168395339525</v>
      </c>
      <c r="AO82">
        <v>0.96124814274466153</v>
      </c>
      <c r="AP82">
        <v>0.29393975619021351</v>
      </c>
      <c r="AQ82">
        <v>0.78306431959351241</v>
      </c>
      <c r="AR82">
        <v>0.1236621466894751</v>
      </c>
      <c r="AS82">
        <v>0.64719566895713154</v>
      </c>
      <c r="AT82">
        <v>1.788129809506334</v>
      </c>
      <c r="AU82">
        <v>0.059380111070692299</v>
      </c>
      <c r="AV82">
        <v>0.80820587328607474</v>
      </c>
      <c r="AW82">
        <v>1.129250553084848</v>
      </c>
      <c r="AX82">
        <v>0.47341621658790251</v>
      </c>
      <c r="AY82">
        <v>0.59586512195023345</v>
      </c>
      <c r="AZ82">
        <v>2.565416697737199</v>
      </c>
      <c r="BA82">
        <v>0.20438751692668169</v>
      </c>
      <c r="BB82">
        <v>1.8575140045273</v>
      </c>
      <c r="BC82">
        <v>51.008705512691748</v>
      </c>
      <c r="BD82">
        <v>121.9750119095339</v>
      </c>
      <c r="BE82">
        <v>19.357005723368051</v>
      </c>
      <c r="BF82">
        <v>20.878855494765741</v>
      </c>
      <c r="BG82">
        <v>23.089408915968729</v>
      </c>
      <c r="BH82">
        <v>44.577585485565614</v>
      </c>
      <c r="BI82">
        <v>3.9245771823019031</v>
      </c>
      <c r="BJ82">
        <v>2.888509230261521</v>
      </c>
      <c r="BK82">
        <v>0</v>
      </c>
      <c r="BL82">
        <v>0</v>
      </c>
      <c r="BM82">
        <v>58.110911582314287</v>
      </c>
      <c r="BN82">
        <v>70.493456848250204</v>
      </c>
      <c r="BO82">
        <v>32.510879733365023</v>
      </c>
      <c r="BP82">
        <v>23.80306749426958</v>
      </c>
      <c r="BQ82">
        <v>0</v>
      </c>
      <c r="BR82">
        <v>3.5806848006315271</v>
      </c>
      <c r="BS82">
        <v>17.94682186248761</v>
      </c>
      <c r="BT82">
        <v>14.073670993056179</v>
      </c>
      <c r="BU82">
        <v>3.6100324526983592</v>
      </c>
      <c r="BV82">
        <v>17.265919725609852</v>
      </c>
      <c r="BW82">
        <v>1.6767050243564039</v>
      </c>
      <c r="BX82">
        <v>19.877470524751331</v>
      </c>
      <c r="BY82">
        <v>4.2225106447628491</v>
      </c>
      <c r="BZ82">
        <v>2.932136587740664</v>
      </c>
      <c r="CA82">
        <v>11.114803021817041</v>
      </c>
      <c r="CB82">
        <v>28.669402773715081</v>
      </c>
      <c r="CC82">
        <v>5.349149979439213</v>
      </c>
      <c r="CD82">
        <v>9.4131514133786727</v>
      </c>
      <c r="CE82">
        <v>41.141552177383758</v>
      </c>
      <c r="CF82">
        <v>5.4696581690098469</v>
      </c>
      <c r="CG82">
        <v>49.965317405489721</v>
      </c>
    </row>
    <row r="83">
      <c r="A83" t="s">
        <v>352</v>
      </c>
      <c r="B83">
        <v>2019</v>
      </c>
      <c r="C83" t="s">
        <v>355</v>
      </c>
      <c r="D83">
        <v>165</v>
      </c>
      <c r="E83" t="s">
        <v>189</v>
      </c>
      <c r="F83" t="s">
        <v>187</v>
      </c>
      <c r="G83" t="s">
        <v>210</v>
      </c>
      <c r="H83">
        <v>0.51603070642256366</v>
      </c>
      <c r="I83">
        <v>0.22338958954367119</v>
      </c>
      <c r="J83">
        <v>0.032577732638413598</v>
      </c>
      <c r="K83">
        <v>0.0119619569043804</v>
      </c>
      <c r="L83">
        <v>0</v>
      </c>
      <c r="M83">
        <v>0.34004164996806902</v>
      </c>
      <c r="N83">
        <v>0.058262533586599503</v>
      </c>
      <c r="O83">
        <v>0</v>
      </c>
      <c r="P83">
        <v>0.016354142090797299</v>
      </c>
      <c r="Q83">
        <v>0</v>
      </c>
      <c r="R83">
        <v>0</v>
      </c>
      <c r="S83">
        <v>0</v>
      </c>
      <c r="T83">
        <v>0.1192519958411595</v>
      </c>
      <c r="U83">
        <v>1.534109939427645</v>
      </c>
      <c r="V83">
        <v>0</v>
      </c>
      <c r="W83" t="s">
        <v>155</v>
      </c>
      <c r="X83" t="s">
        <v>156</v>
      </c>
      <c r="Y83" t="s">
        <v>157</v>
      </c>
      <c r="Z83" t="s">
        <v>158</v>
      </c>
      <c r="AA83" t="s">
        <v>159</v>
      </c>
      <c r="AB83" t="s">
        <v>160</v>
      </c>
      <c r="AC83" t="s">
        <v>161</v>
      </c>
      <c r="AD83" t="s">
        <v>162</v>
      </c>
      <c r="AE83" t="s">
        <v>163</v>
      </c>
      <c r="AF83" t="s">
        <v>164</v>
      </c>
      <c r="AG83" t="s">
        <v>165</v>
      </c>
      <c r="AH83" t="s">
        <v>166</v>
      </c>
      <c r="AI83" t="s">
        <v>167</v>
      </c>
      <c r="AJ83" t="s">
        <v>168</v>
      </c>
      <c r="AK83" t="s">
        <v>169</v>
      </c>
      <c r="AL83" t="s">
        <v>170</v>
      </c>
      <c r="AM83">
        <v>0</v>
      </c>
      <c r="AN83">
        <v>0.028305853919841601</v>
      </c>
      <c r="AO83">
        <v>0.20600730848851931</v>
      </c>
      <c r="AP83">
        <v>0</v>
      </c>
      <c r="AQ83">
        <v>0</v>
      </c>
      <c r="AR83">
        <v>0.059597045441350402</v>
      </c>
      <c r="AS83">
        <v>0.33405327641239368</v>
      </c>
      <c r="AT83">
        <v>0</v>
      </c>
      <c r="AU83">
        <v>0.065907665330787304</v>
      </c>
      <c r="AV83">
        <v>0.37329888830684022</v>
      </c>
      <c r="AW83">
        <v>0.67771224269344654</v>
      </c>
      <c r="AX83">
        <v>0.33743795255909281</v>
      </c>
      <c r="AY83">
        <v>0</v>
      </c>
      <c r="AZ83">
        <v>0.61652999130737629</v>
      </c>
      <c r="BA83">
        <v>0</v>
      </c>
      <c r="BB83">
        <v>0.078418894262754002</v>
      </c>
      <c r="BC83">
        <v>40.889512900080582</v>
      </c>
      <c r="BD83">
        <v>12.880140290987489</v>
      </c>
      <c r="BE83">
        <v>1.829942195675893</v>
      </c>
      <c r="BF83">
        <v>0.74590138258800465</v>
      </c>
      <c r="BG83">
        <v>0</v>
      </c>
      <c r="BH83">
        <v>11.91319446486035</v>
      </c>
      <c r="BI83">
        <v>2.0400067327514142</v>
      </c>
      <c r="BJ83">
        <v>0</v>
      </c>
      <c r="BK83">
        <v>0.74590138258800465</v>
      </c>
      <c r="BL83">
        <v>0</v>
      </c>
      <c r="BM83">
        <v>0</v>
      </c>
      <c r="BN83">
        <v>0</v>
      </c>
      <c r="BO83">
        <v>2.8796897059755091</v>
      </c>
      <c r="BP83">
        <v>38.766704483156687</v>
      </c>
      <c r="BQ83">
        <v>0</v>
      </c>
      <c r="BR83">
        <v>0</v>
      </c>
      <c r="BS83">
        <v>0.85803339764672004</v>
      </c>
      <c r="BT83">
        <v>3.016160919233728</v>
      </c>
      <c r="BU83">
        <v>0</v>
      </c>
      <c r="BV83">
        <v>0</v>
      </c>
      <c r="BW83">
        <v>0.80806187021184783</v>
      </c>
      <c r="BX83">
        <v>10.25985567283484</v>
      </c>
      <c r="BY83">
        <v>0</v>
      </c>
      <c r="BZ83">
        <v>3.25446135826359</v>
      </c>
      <c r="CA83">
        <v>5.1337706751917764</v>
      </c>
      <c r="CB83">
        <v>17.205752255227178</v>
      </c>
      <c r="CC83">
        <v>3.8127257870524018</v>
      </c>
      <c r="CD83">
        <v>0</v>
      </c>
      <c r="CE83">
        <v>9.8872829621274896</v>
      </c>
      <c r="CF83">
        <v>0</v>
      </c>
      <c r="CG83">
        <v>2.1093918715423881</v>
      </c>
    </row>
    <row r="84">
      <c r="A84" t="s">
        <v>352</v>
      </c>
      <c r="B84">
        <v>2019</v>
      </c>
      <c r="C84" t="s">
        <v>355</v>
      </c>
      <c r="D84">
        <v>222</v>
      </c>
      <c r="E84" t="s">
        <v>36</v>
      </c>
      <c r="F84" t="s">
        <v>15</v>
      </c>
      <c r="G84" t="s">
        <v>387</v>
      </c>
      <c r="H84">
        <v>85.865572585794851</v>
      </c>
      <c r="I84">
        <v>83.635784497718177</v>
      </c>
      <c r="J84">
        <v>90.796887435681242</v>
      </c>
      <c r="K84">
        <v>94.471357774232757</v>
      </c>
      <c r="L84">
        <v>95.054403471120537</v>
      </c>
      <c r="M84">
        <v>83.552891459679998</v>
      </c>
      <c r="N84">
        <v>90.9214548290403</v>
      </c>
      <c r="O84">
        <v>93.374610493935833</v>
      </c>
      <c r="P84">
        <v>96.20446959522107</v>
      </c>
      <c r="Q84">
        <v>98.028245870669934</v>
      </c>
      <c r="R84">
        <v>81.542481912065881</v>
      </c>
      <c r="S84">
        <v>83.046204416437391</v>
      </c>
      <c r="T84">
        <v>82.298166049444887</v>
      </c>
      <c r="U84">
        <v>87.319864426320464</v>
      </c>
      <c r="V84">
        <v>88.237354753122048</v>
      </c>
      <c r="W84" t="s">
        <v>155</v>
      </c>
      <c r="X84" t="s">
        <v>156</v>
      </c>
      <c r="Y84" t="s">
        <v>157</v>
      </c>
      <c r="Z84" t="s">
        <v>158</v>
      </c>
      <c r="AA84" t="s">
        <v>159</v>
      </c>
      <c r="AB84" t="s">
        <v>160</v>
      </c>
      <c r="AC84" t="s">
        <v>161</v>
      </c>
      <c r="AD84" t="s">
        <v>162</v>
      </c>
      <c r="AE84" t="s">
        <v>163</v>
      </c>
      <c r="AF84" t="s">
        <v>164</v>
      </c>
      <c r="AG84" t="s">
        <v>165</v>
      </c>
      <c r="AH84" t="s">
        <v>166</v>
      </c>
      <c r="AI84" t="s">
        <v>167</v>
      </c>
      <c r="AJ84" t="s">
        <v>168</v>
      </c>
      <c r="AK84" t="s">
        <v>169</v>
      </c>
      <c r="AL84" t="s">
        <v>170</v>
      </c>
      <c r="AM84">
        <v>97.939816445476751</v>
      </c>
      <c r="AN84">
        <v>89.580881333561251</v>
      </c>
      <c r="AO84">
        <v>91.90553875379149</v>
      </c>
      <c r="AP84">
        <v>90.157578530982377</v>
      </c>
      <c r="AQ84">
        <v>89.733287520512434</v>
      </c>
      <c r="AR84">
        <v>88.575559821699926</v>
      </c>
      <c r="AS84">
        <v>92.482800814479091</v>
      </c>
      <c r="AT84">
        <v>100</v>
      </c>
      <c r="AU84">
        <v>95.865731073680323</v>
      </c>
      <c r="AV84">
        <v>90.136602243058121</v>
      </c>
      <c r="AW84">
        <v>74.835115865810238</v>
      </c>
      <c r="AX84">
        <v>94.603070015775131</v>
      </c>
      <c r="AY84">
        <v>78.155322068437599</v>
      </c>
      <c r="AZ84">
        <v>93.809449470140294</v>
      </c>
      <c r="BA84">
        <v>87.983798492254181</v>
      </c>
      <c r="BB84">
        <v>90.18810777940989</v>
      </c>
      <c r="BC84">
        <v>6796.240862716706</v>
      </c>
      <c r="BD84">
        <v>4808.7163469801299</v>
      </c>
      <c r="BE84">
        <v>5091.3190295571203</v>
      </c>
      <c r="BF84">
        <v>5888.9352022111516</v>
      </c>
      <c r="BG84">
        <v>6558.6512891751281</v>
      </c>
      <c r="BH84">
        <v>2919.788575621405</v>
      </c>
      <c r="BI84">
        <v>3173.690845833491</v>
      </c>
      <c r="BJ84">
        <v>3750.242495818437</v>
      </c>
      <c r="BK84">
        <v>4386.279602595233</v>
      </c>
      <c r="BL84">
        <v>4775.9824698739221</v>
      </c>
      <c r="BM84">
        <v>1893.405571387809</v>
      </c>
      <c r="BN84">
        <v>1671.7146417398551</v>
      </c>
      <c r="BO84">
        <v>1985.5234579568969</v>
      </c>
      <c r="BP84">
        <v>2203.1493361753978</v>
      </c>
      <c r="BQ84">
        <v>2384.0857336377958</v>
      </c>
      <c r="BR84">
        <v>1290.4489438642779</v>
      </c>
      <c r="BS84">
        <v>2714.7749845959638</v>
      </c>
      <c r="BT84">
        <v>1345.592524285395</v>
      </c>
      <c r="BU84">
        <v>1104.5099203963589</v>
      </c>
      <c r="BV84">
        <v>1977.38208290433</v>
      </c>
      <c r="BW84">
        <v>1200.047195908094</v>
      </c>
      <c r="BX84">
        <v>2828.5899797091952</v>
      </c>
      <c r="BY84">
        <v>236.14116952329081</v>
      </c>
      <c r="BZ84">
        <v>4721.4156066299711</v>
      </c>
      <c r="CA84">
        <v>1237.745064840283</v>
      </c>
      <c r="CB84">
        <v>1899.555715462556</v>
      </c>
      <c r="CC84">
        <v>1068.7529401150609</v>
      </c>
      <c r="CD84">
        <v>1234.655047410248</v>
      </c>
      <c r="CE84">
        <v>1503.7260051301009</v>
      </c>
      <c r="CF84">
        <v>2354.5532985573982</v>
      </c>
      <c r="CG84">
        <v>2425.9722513077299</v>
      </c>
    </row>
    <row r="85">
      <c r="A85" t="s">
        <v>352</v>
      </c>
      <c r="B85">
        <v>2019</v>
      </c>
      <c r="C85" t="s">
        <v>355</v>
      </c>
      <c r="D85">
        <v>223</v>
      </c>
      <c r="E85" t="s">
        <v>36</v>
      </c>
      <c r="F85" t="s">
        <v>16</v>
      </c>
      <c r="G85" t="s">
        <v>388</v>
      </c>
      <c r="H85">
        <v>9.6669572125589394</v>
      </c>
      <c r="I85">
        <v>8.80485132389272</v>
      </c>
      <c r="J85">
        <v>6.4238014891850836</v>
      </c>
      <c r="K85">
        <v>4.5068491587627708</v>
      </c>
      <c r="L85">
        <v>3.687640619192269</v>
      </c>
      <c r="M85">
        <v>8.149409888675379</v>
      </c>
      <c r="N85">
        <v>6.0083809576576117</v>
      </c>
      <c r="O85">
        <v>5.4765850262570837</v>
      </c>
      <c r="P85">
        <v>3.0996983894072669</v>
      </c>
      <c r="Q85">
        <v>1.6167632298486641</v>
      </c>
      <c r="R85">
        <v>12.513889879071719</v>
      </c>
      <c r="S85">
        <v>9.9076640653924795</v>
      </c>
      <c r="T85">
        <v>11.32870666402464</v>
      </c>
      <c r="U85">
        <v>8.2869250242897756</v>
      </c>
      <c r="V85">
        <v>9.6224528816412622</v>
      </c>
      <c r="W85" t="s">
        <v>155</v>
      </c>
      <c r="X85" t="s">
        <v>156</v>
      </c>
      <c r="Y85" t="s">
        <v>157</v>
      </c>
      <c r="Z85" t="s">
        <v>158</v>
      </c>
      <c r="AA85" t="s">
        <v>159</v>
      </c>
      <c r="AB85" t="s">
        <v>160</v>
      </c>
      <c r="AC85" t="s">
        <v>161</v>
      </c>
      <c r="AD85" t="s">
        <v>162</v>
      </c>
      <c r="AE85" t="s">
        <v>163</v>
      </c>
      <c r="AF85" t="s">
        <v>164</v>
      </c>
      <c r="AG85" t="s">
        <v>165</v>
      </c>
      <c r="AH85" t="s">
        <v>166</v>
      </c>
      <c r="AI85" t="s">
        <v>167</v>
      </c>
      <c r="AJ85" t="s">
        <v>168</v>
      </c>
      <c r="AK85" t="s">
        <v>169</v>
      </c>
      <c r="AL85" t="s">
        <v>170</v>
      </c>
      <c r="AM85">
        <v>1.8647174877119901</v>
      </c>
      <c r="AN85">
        <v>5.0922865066399687</v>
      </c>
      <c r="AO85">
        <v>4.1244654423903011</v>
      </c>
      <c r="AP85">
        <v>5.0648393452313849</v>
      </c>
      <c r="AQ85">
        <v>7.8645886913551744</v>
      </c>
      <c r="AR85">
        <v>7.8324941045120919</v>
      </c>
      <c r="AS85">
        <v>5.20310319332697</v>
      </c>
      <c r="AT85">
        <v>0</v>
      </c>
      <c r="AU85">
        <v>2.4906176303609708</v>
      </c>
      <c r="AV85">
        <v>6.3810115042869651</v>
      </c>
      <c r="AW85">
        <v>20.773713165773181</v>
      </c>
      <c r="AX85">
        <v>4.8368976420978331</v>
      </c>
      <c r="AY85">
        <v>10.58919775868981</v>
      </c>
      <c r="AZ85">
        <v>3.1439155619163861</v>
      </c>
      <c r="BA85">
        <v>6.5498135044729349</v>
      </c>
      <c r="BB85">
        <v>8.9924055400366587</v>
      </c>
      <c r="BC85">
        <v>765.13750095222622</v>
      </c>
      <c r="BD85">
        <v>506.24302442081728</v>
      </c>
      <c r="BE85">
        <v>360.20643094349919</v>
      </c>
      <c r="BF85">
        <v>280.93745329161322</v>
      </c>
      <c r="BG85">
        <v>254.4432242786956</v>
      </c>
      <c r="BH85">
        <v>284.78432613541548</v>
      </c>
      <c r="BI85">
        <v>209.72765646406791</v>
      </c>
      <c r="BJ85">
        <v>219.95831402976631</v>
      </c>
      <c r="BK85">
        <v>141.32549014468839</v>
      </c>
      <c r="BL85">
        <v>78.769468688455603</v>
      </c>
      <c r="BM85">
        <v>290.57085657901621</v>
      </c>
      <c r="BN85">
        <v>199.4406270574618</v>
      </c>
      <c r="BO85">
        <v>273.31608843166038</v>
      </c>
      <c r="BP85">
        <v>209.08568154734891</v>
      </c>
      <c r="BQ85">
        <v>259.9891248089703</v>
      </c>
      <c r="BR85">
        <v>24.569401903696559</v>
      </c>
      <c r="BS85">
        <v>154.32324193312519</v>
      </c>
      <c r="BT85">
        <v>60.386457021067059</v>
      </c>
      <c r="BU85">
        <v>62.048752785651281</v>
      </c>
      <c r="BV85">
        <v>173.305773112824</v>
      </c>
      <c r="BW85">
        <v>106.11688603500851</v>
      </c>
      <c r="BX85">
        <v>159.13710902377241</v>
      </c>
      <c r="BY85">
        <v>0</v>
      </c>
      <c r="BZ85">
        <v>122.663654868455</v>
      </c>
      <c r="CA85">
        <v>87.623288448600633</v>
      </c>
      <c r="CB85">
        <v>527.30359429365944</v>
      </c>
      <c r="CC85">
        <v>54.64356045914424</v>
      </c>
      <c r="CD85">
        <v>167.28235665567681</v>
      </c>
      <c r="CE85">
        <v>50.39564367011539</v>
      </c>
      <c r="CF85">
        <v>175.28096372481841</v>
      </c>
      <c r="CG85">
        <v>241.8869499512364</v>
      </c>
    </row>
    <row r="86">
      <c r="A86" t="s">
        <v>352</v>
      </c>
      <c r="B86">
        <v>2019</v>
      </c>
      <c r="C86" t="s">
        <v>355</v>
      </c>
      <c r="D86">
        <v>224</v>
      </c>
      <c r="E86" t="s">
        <v>36</v>
      </c>
      <c r="F86" t="s">
        <v>20</v>
      </c>
      <c r="G86" t="s">
        <v>389</v>
      </c>
      <c r="H86">
        <v>4.4674702016463126</v>
      </c>
      <c r="I86">
        <v>7.5593641783891163</v>
      </c>
      <c r="J86">
        <v>2.7793110751337848</v>
      </c>
      <c r="K86">
        <v>1.021793067004523</v>
      </c>
      <c r="L86">
        <v>1.257955909687253</v>
      </c>
      <c r="M86">
        <v>8.2976986516445894</v>
      </c>
      <c r="N86">
        <v>3.0701642133020659</v>
      </c>
      <c r="O86">
        <v>1.1488044798070931</v>
      </c>
      <c r="P86">
        <v>0.69583201537172368</v>
      </c>
      <c r="Q86">
        <v>0.35499089948141888</v>
      </c>
      <c r="R86">
        <v>5.9436282088623997</v>
      </c>
      <c r="S86">
        <v>7.0461315181701361</v>
      </c>
      <c r="T86">
        <v>6.3731272865303286</v>
      </c>
      <c r="U86">
        <v>4.3932105493897264</v>
      </c>
      <c r="V86">
        <v>2.1401923652366071</v>
      </c>
      <c r="W86" t="s">
        <v>155</v>
      </c>
      <c r="X86" t="s">
        <v>156</v>
      </c>
      <c r="Y86" t="s">
        <v>157</v>
      </c>
      <c r="Z86" t="s">
        <v>158</v>
      </c>
      <c r="AA86" t="s">
        <v>159</v>
      </c>
      <c r="AB86" t="s">
        <v>160</v>
      </c>
      <c r="AC86" t="s">
        <v>161</v>
      </c>
      <c r="AD86" t="s">
        <v>162</v>
      </c>
      <c r="AE86" t="s">
        <v>163</v>
      </c>
      <c r="AF86" t="s">
        <v>164</v>
      </c>
      <c r="AG86" t="s">
        <v>165</v>
      </c>
      <c r="AH86" t="s">
        <v>166</v>
      </c>
      <c r="AI86" t="s">
        <v>167</v>
      </c>
      <c r="AJ86" t="s">
        <v>168</v>
      </c>
      <c r="AK86" t="s">
        <v>169</v>
      </c>
      <c r="AL86" t="s">
        <v>170</v>
      </c>
      <c r="AM86">
        <v>0.19546606681119941</v>
      </c>
      <c r="AN86">
        <v>5.326832159798724</v>
      </c>
      <c r="AO86">
        <v>3.9699958038183309</v>
      </c>
      <c r="AP86">
        <v>4.7775821237862521</v>
      </c>
      <c r="AQ86">
        <v>2.4021237881323509</v>
      </c>
      <c r="AR86">
        <v>3.5919460737878981</v>
      </c>
      <c r="AS86">
        <v>2.314095992193919</v>
      </c>
      <c r="AT86">
        <v>0</v>
      </c>
      <c r="AU86">
        <v>1.6436512959587199</v>
      </c>
      <c r="AV86">
        <v>3.4823862526548179</v>
      </c>
      <c r="AW86">
        <v>4.3911709684164943</v>
      </c>
      <c r="AX86">
        <v>0.56003234212696507</v>
      </c>
      <c r="AY86">
        <v>11.25548017287259</v>
      </c>
      <c r="AZ86">
        <v>3.0466349679433011</v>
      </c>
      <c r="BA86">
        <v>5.4663880032729981</v>
      </c>
      <c r="BB86">
        <v>0.81948668055341034</v>
      </c>
      <c r="BC86">
        <v>353.59926712258192</v>
      </c>
      <c r="BD86">
        <v>434.63259555349202</v>
      </c>
      <c r="BE86">
        <v>155.84630448826061</v>
      </c>
      <c r="BF86">
        <v>63.694153481294151</v>
      </c>
      <c r="BG86">
        <v>86.797600610922132</v>
      </c>
      <c r="BH86">
        <v>289.96633514128541</v>
      </c>
      <c r="BI86">
        <v>107.1666976434059</v>
      </c>
      <c r="BJ86">
        <v>46.139902022284261</v>
      </c>
      <c r="BK86">
        <v>31.72528042303491</v>
      </c>
      <c r="BL86">
        <v>17.29532440195694</v>
      </c>
      <c r="BM86">
        <v>138.01025552611489</v>
      </c>
      <c r="BN86">
        <v>141.83816478213711</v>
      </c>
      <c r="BO86">
        <v>153.75790658990641</v>
      </c>
      <c r="BP86">
        <v>110.8441815519959</v>
      </c>
      <c r="BQ86">
        <v>57.825873174428907</v>
      </c>
      <c r="BR86">
        <v>2.5754487667254171</v>
      </c>
      <c r="BS86">
        <v>161.43121701064391</v>
      </c>
      <c r="BT86">
        <v>58.12486110737207</v>
      </c>
      <c r="BU86">
        <v>58.529598256865746</v>
      </c>
      <c r="BV86">
        <v>52.933718030618081</v>
      </c>
      <c r="BW86">
        <v>48.664719956375968</v>
      </c>
      <c r="BX86">
        <v>70.776713918250465</v>
      </c>
      <c r="BY86">
        <v>0</v>
      </c>
      <c r="BZ86">
        <v>80.95031241802802</v>
      </c>
      <c r="CA86">
        <v>47.819712423463443</v>
      </c>
      <c r="CB86">
        <v>111.4620297453118</v>
      </c>
      <c r="CC86">
        <v>6.3268159490797844</v>
      </c>
      <c r="CD86">
        <v>177.8079219518072</v>
      </c>
      <c r="CE86">
        <v>48.836276679070487</v>
      </c>
      <c r="CF86">
        <v>146.28718155916101</v>
      </c>
      <c r="CG86">
        <v>22.043393483777368</v>
      </c>
    </row>
    <row r="87">
      <c r="A87" t="s">
        <v>352</v>
      </c>
      <c r="B87">
        <v>2019</v>
      </c>
      <c r="C87" t="s">
        <v>355</v>
      </c>
      <c r="D87">
        <v>225</v>
      </c>
      <c r="E87" t="s">
        <v>69</v>
      </c>
      <c r="F87" t="s">
        <v>70</v>
      </c>
      <c r="G87" t="s">
        <v>210</v>
      </c>
      <c r="H87">
        <v>77.31757878176731</v>
      </c>
      <c r="I87">
        <v>62.955754105881333</v>
      </c>
      <c r="J87">
        <v>81.78487611455121</v>
      </c>
      <c r="K87">
        <v>93.699614098753727</v>
      </c>
      <c r="L87">
        <v>89.716303035435502</v>
      </c>
      <c r="M87">
        <v>64.66363618287312</v>
      </c>
      <c r="N87">
        <v>83.147480133687495</v>
      </c>
      <c r="O87">
        <v>93.419886276360998</v>
      </c>
      <c r="P87">
        <v>96.026770062230042</v>
      </c>
      <c r="Q87">
        <v>99.981174813311284</v>
      </c>
      <c r="R87">
        <v>47.689570066981297</v>
      </c>
      <c r="S87">
        <v>54.546087905915847</v>
      </c>
      <c r="T87">
        <v>56.444752975063203</v>
      </c>
      <c r="U87">
        <v>80.062745342849666</v>
      </c>
      <c r="V87">
        <v>95.558686283698478</v>
      </c>
      <c r="W87" t="s">
        <v>155</v>
      </c>
      <c r="X87" t="s">
        <v>156</v>
      </c>
      <c r="Y87" t="s">
        <v>157</v>
      </c>
      <c r="Z87" t="s">
        <v>158</v>
      </c>
      <c r="AA87" t="s">
        <v>159</v>
      </c>
      <c r="AB87" t="s">
        <v>160</v>
      </c>
      <c r="AC87" t="s">
        <v>161</v>
      </c>
      <c r="AD87" t="s">
        <v>162</v>
      </c>
      <c r="AE87" t="s">
        <v>163</v>
      </c>
      <c r="AF87" t="s">
        <v>164</v>
      </c>
      <c r="AG87" t="s">
        <v>165</v>
      </c>
      <c r="AH87" t="s">
        <v>166</v>
      </c>
      <c r="AI87" t="s">
        <v>167</v>
      </c>
      <c r="AJ87" t="s">
        <v>168</v>
      </c>
      <c r="AK87" t="s">
        <v>169</v>
      </c>
      <c r="AL87" t="s">
        <v>170</v>
      </c>
      <c r="AM87">
        <v>99.013902973894034</v>
      </c>
      <c r="AN87">
        <v>66.137088443678451</v>
      </c>
      <c r="AO87">
        <v>82.017053845605645</v>
      </c>
      <c r="AP87">
        <v>96.822580033910228</v>
      </c>
      <c r="AQ87">
        <v>68.41405794308028</v>
      </c>
      <c r="AR87">
        <v>90.429216443150679</v>
      </c>
      <c r="AS87">
        <v>60.309816126916907</v>
      </c>
      <c r="AT87">
        <v>98.184604659037205</v>
      </c>
      <c r="AU87">
        <v>99.030584777468988</v>
      </c>
      <c r="AV87">
        <v>71.818870040082388</v>
      </c>
      <c r="AW87">
        <v>96.687085900450469</v>
      </c>
      <c r="AX87">
        <v>98.69436981907576</v>
      </c>
      <c r="AY87">
        <v>89.936950697670355</v>
      </c>
      <c r="AZ87">
        <v>84.894546197204008</v>
      </c>
      <c r="BA87">
        <v>60.995182427428198</v>
      </c>
      <c r="BB87">
        <v>76.044299894538966</v>
      </c>
      <c r="BC87">
        <v>6046.5076366703051</v>
      </c>
      <c r="BD87">
        <v>3508.412964076495</v>
      </c>
      <c r="BE87">
        <v>4514.8301587489368</v>
      </c>
      <c r="BF87">
        <v>5808.8761111298363</v>
      </c>
      <c r="BG87">
        <v>6156.0875538854016</v>
      </c>
      <c r="BH87">
        <v>2199.9104587697279</v>
      </c>
      <c r="BI87">
        <v>2853.178962570174</v>
      </c>
      <c r="BJ87">
        <v>3723.8255371138698</v>
      </c>
      <c r="BK87">
        <v>4359.3960405677062</v>
      </c>
      <c r="BL87">
        <v>4856.7362444513228</v>
      </c>
      <c r="BM87">
        <v>1083.2262639561529</v>
      </c>
      <c r="BN87">
        <v>1052.0013571843269</v>
      </c>
      <c r="BO87">
        <v>1340.8942113551641</v>
      </c>
      <c r="BP87">
        <v>1995.9625177845339</v>
      </c>
      <c r="BQ87">
        <v>2569.582830758005</v>
      </c>
      <c r="BR87">
        <v>1303.599894272352</v>
      </c>
      <c r="BS87">
        <v>1979.068412137681</v>
      </c>
      <c r="BT87">
        <v>1183.6327504929659</v>
      </c>
      <c r="BU87">
        <v>1135.3460802014761</v>
      </c>
      <c r="BV87">
        <v>1480.236907618028</v>
      </c>
      <c r="BW87">
        <v>1219.984796471552</v>
      </c>
      <c r="BX87">
        <v>1831.849381713243</v>
      </c>
      <c r="BY87">
        <v>231.85427373367</v>
      </c>
      <c r="BZ87">
        <v>4808.1663655547854</v>
      </c>
      <c r="CA87">
        <v>957.73418492260851</v>
      </c>
      <c r="CB87">
        <v>2419.4026475522901</v>
      </c>
      <c r="CC87">
        <v>1110.517239796749</v>
      </c>
      <c r="CD87">
        <v>1379.0081543436829</v>
      </c>
      <c r="CE87">
        <v>1327.751770284586</v>
      </c>
      <c r="CF87">
        <v>1629.013780367434</v>
      </c>
      <c r="CG87">
        <v>2037.547785047886</v>
      </c>
    </row>
    <row r="88">
      <c r="A88" t="s">
        <v>352</v>
      </c>
      <c r="B88">
        <v>2019</v>
      </c>
      <c r="C88" t="s">
        <v>355</v>
      </c>
      <c r="D88">
        <v>226</v>
      </c>
      <c r="E88" t="s">
        <v>69</v>
      </c>
      <c r="F88" t="s">
        <v>71</v>
      </c>
      <c r="G88" t="s">
        <v>210</v>
      </c>
      <c r="H88">
        <v>22.682421218232729</v>
      </c>
      <c r="I88">
        <v>37.044245894118717</v>
      </c>
      <c r="J88">
        <v>18.215123885448929</v>
      </c>
      <c r="K88">
        <v>6.3003859012462939</v>
      </c>
      <c r="L88">
        <v>10.28369696456449</v>
      </c>
      <c r="M88">
        <v>35.336363817127058</v>
      </c>
      <c r="N88">
        <v>16.852519866312459</v>
      </c>
      <c r="O88">
        <v>6.5801137236389806</v>
      </c>
      <c r="P88">
        <v>3.9732299377699358</v>
      </c>
      <c r="Q88">
        <v>0.018825186688715901</v>
      </c>
      <c r="R88">
        <v>52.310429933018753</v>
      </c>
      <c r="S88">
        <v>45.453912094084117</v>
      </c>
      <c r="T88">
        <v>43.555247024936818</v>
      </c>
      <c r="U88">
        <v>19.937254657150309</v>
      </c>
      <c r="V88">
        <v>4.4413137163014982</v>
      </c>
      <c r="W88" t="s">
        <v>155</v>
      </c>
      <c r="X88" t="s">
        <v>156</v>
      </c>
      <c r="Y88" t="s">
        <v>157</v>
      </c>
      <c r="Z88" t="s">
        <v>158</v>
      </c>
      <c r="AA88" t="s">
        <v>159</v>
      </c>
      <c r="AB88" t="s">
        <v>160</v>
      </c>
      <c r="AC88" t="s">
        <v>161</v>
      </c>
      <c r="AD88" t="s">
        <v>162</v>
      </c>
      <c r="AE88" t="s">
        <v>163</v>
      </c>
      <c r="AF88" t="s">
        <v>164</v>
      </c>
      <c r="AG88" t="s">
        <v>165</v>
      </c>
      <c r="AH88" t="s">
        <v>166</v>
      </c>
      <c r="AI88" t="s">
        <v>167</v>
      </c>
      <c r="AJ88" t="s">
        <v>168</v>
      </c>
      <c r="AK88" t="s">
        <v>169</v>
      </c>
      <c r="AL88" t="s">
        <v>170</v>
      </c>
      <c r="AM88">
        <v>0.98609702610595229</v>
      </c>
      <c r="AN88">
        <v>33.86291155632145</v>
      </c>
      <c r="AO88">
        <v>17.982946154394501</v>
      </c>
      <c r="AP88">
        <v>3.177419966089805</v>
      </c>
      <c r="AQ88">
        <v>31.58594205691973</v>
      </c>
      <c r="AR88">
        <v>9.5707835568492712</v>
      </c>
      <c r="AS88">
        <v>39.690183873083122</v>
      </c>
      <c r="AT88">
        <v>1.815395340962805</v>
      </c>
      <c r="AU88">
        <v>0.96941522253101087</v>
      </c>
      <c r="AV88">
        <v>28.181129959917541</v>
      </c>
      <c r="AW88">
        <v>3.3129140995495052</v>
      </c>
      <c r="AX88">
        <v>1.3056301809242079</v>
      </c>
      <c r="AY88">
        <v>10.063049302329681</v>
      </c>
      <c r="AZ88">
        <v>15.10545380279607</v>
      </c>
      <c r="BA88">
        <v>39.004817572571731</v>
      </c>
      <c r="BB88">
        <v>23.955700105460981</v>
      </c>
      <c r="BC88">
        <v>1773.8454213798891</v>
      </c>
      <c r="BD88">
        <v>2064.4103844865572</v>
      </c>
      <c r="BE88">
        <v>1005.5427674450081</v>
      </c>
      <c r="BF88">
        <v>390.5903082383731</v>
      </c>
      <c r="BG88">
        <v>705.63918429050614</v>
      </c>
      <c r="BH88">
        <v>1202.1723634029031</v>
      </c>
      <c r="BI88">
        <v>578.28878363539889</v>
      </c>
      <c r="BJ88">
        <v>262.29100139036001</v>
      </c>
      <c r="BK88">
        <v>180.37556451971199</v>
      </c>
      <c r="BL88">
        <v>0.914461814140202</v>
      </c>
      <c r="BM88">
        <v>1188.1849952242769</v>
      </c>
      <c r="BN88">
        <v>876.64540296257451</v>
      </c>
      <c r="BO88">
        <v>1034.6927842112079</v>
      </c>
      <c r="BP88">
        <v>497.03532938807888</v>
      </c>
      <c r="BQ88">
        <v>119.4273792916846</v>
      </c>
      <c r="BR88">
        <v>12.98278262309211</v>
      </c>
      <c r="BS88">
        <v>1013.304640121839</v>
      </c>
      <c r="BT88">
        <v>259.52168507249172</v>
      </c>
      <c r="BU88">
        <v>37.258574419216259</v>
      </c>
      <c r="BV88">
        <v>683.4074545532211</v>
      </c>
      <c r="BW88">
        <v>129.11988944431931</v>
      </c>
      <c r="BX88">
        <v>1205.54900441062</v>
      </c>
      <c r="BY88">
        <v>4.2868957896209006</v>
      </c>
      <c r="BZ88">
        <v>47.067374970110137</v>
      </c>
      <c r="CA88">
        <v>375.80696434372311</v>
      </c>
      <c r="CB88">
        <v>82.899107661761064</v>
      </c>
      <c r="CC88">
        <v>14.69105914930355</v>
      </c>
      <c r="CD88">
        <v>154.29728201619571</v>
      </c>
      <c r="CE88">
        <v>236.24948746442629</v>
      </c>
      <c r="CF88">
        <v>1041.7115384815199</v>
      </c>
      <c r="CG88">
        <v>641.87432531887555</v>
      </c>
    </row>
    <row r="89">
      <c r="A89" t="s">
        <v>352</v>
      </c>
      <c r="B89">
        <v>2019</v>
      </c>
      <c r="C89" t="s">
        <v>355</v>
      </c>
      <c r="D89">
        <v>227</v>
      </c>
      <c r="E89" t="s">
        <v>94</v>
      </c>
      <c r="F89" t="s">
        <v>61</v>
      </c>
      <c r="G89" t="s">
        <v>210</v>
      </c>
      <c r="H89">
        <v>86.918927322554268</v>
      </c>
      <c r="I89">
        <v>86.2959479742632</v>
      </c>
      <c r="J89">
        <v>92.227809563354427</v>
      </c>
      <c r="K89">
        <v>95.015555832316295</v>
      </c>
      <c r="L89">
        <v>95.583102321539727</v>
      </c>
      <c r="M89">
        <v>85.835382634783912</v>
      </c>
      <c r="N89">
        <v>92.487853028572829</v>
      </c>
      <c r="O89">
        <v>94.082610470432869</v>
      </c>
      <c r="P89">
        <v>96.653058656673778</v>
      </c>
      <c r="Q89">
        <v>98.318770917674186</v>
      </c>
      <c r="R89">
        <v>83.358113319865623</v>
      </c>
      <c r="S89">
        <v>86.678114224116555</v>
      </c>
      <c r="T89">
        <v>83.580330320991735</v>
      </c>
      <c r="U89">
        <v>88.419446799601047</v>
      </c>
      <c r="V89">
        <v>88.660345160747468</v>
      </c>
      <c r="W89" t="s">
        <v>155</v>
      </c>
      <c r="X89" t="s">
        <v>156</v>
      </c>
      <c r="Y89" t="s">
        <v>157</v>
      </c>
      <c r="Z89" t="s">
        <v>158</v>
      </c>
      <c r="AA89" t="s">
        <v>159</v>
      </c>
      <c r="AB89" t="s">
        <v>160</v>
      </c>
      <c r="AC89" t="s">
        <v>161</v>
      </c>
      <c r="AD89" t="s">
        <v>162</v>
      </c>
      <c r="AE89" t="s">
        <v>163</v>
      </c>
      <c r="AF89" t="s">
        <v>164</v>
      </c>
      <c r="AG89" t="s">
        <v>165</v>
      </c>
      <c r="AH89" t="s">
        <v>166</v>
      </c>
      <c r="AI89" t="s">
        <v>167</v>
      </c>
      <c r="AJ89" t="s">
        <v>168</v>
      </c>
      <c r="AK89" t="s">
        <v>169</v>
      </c>
      <c r="AL89" t="s">
        <v>170</v>
      </c>
      <c r="AM89">
        <v>98.015032896164939</v>
      </c>
      <c r="AN89">
        <v>90.737355958257112</v>
      </c>
      <c r="AO89">
        <v>93.239676303816069</v>
      </c>
      <c r="AP89">
        <v>94.192865092595127</v>
      </c>
      <c r="AQ89">
        <v>91.446029631913021</v>
      </c>
      <c r="AR89">
        <v>88.951377045541378</v>
      </c>
      <c r="AS89">
        <v>93.125419195302356</v>
      </c>
      <c r="AT89">
        <v>100</v>
      </c>
      <c r="AU89">
        <v>97.275936610137236</v>
      </c>
      <c r="AV89">
        <v>92.816413315873106</v>
      </c>
      <c r="AW89">
        <v>75.912335972448048</v>
      </c>
      <c r="AX89">
        <v>94.98267486261237</v>
      </c>
      <c r="AY89">
        <v>80.522446352330377</v>
      </c>
      <c r="AZ89">
        <v>96.146086691409664</v>
      </c>
      <c r="BA89">
        <v>88.161567269380441</v>
      </c>
      <c r="BB89">
        <v>90.540876031498414</v>
      </c>
      <c r="BC89">
        <v>6796.240862716706</v>
      </c>
      <c r="BD89">
        <v>4808.7163469801299</v>
      </c>
      <c r="BE89">
        <v>5091.3190295571203</v>
      </c>
      <c r="BF89">
        <v>5888.9352022111516</v>
      </c>
      <c r="BG89">
        <v>6558.6512891751281</v>
      </c>
      <c r="BH89">
        <v>2919.788575621405</v>
      </c>
      <c r="BI89">
        <v>3173.690845833491</v>
      </c>
      <c r="BJ89">
        <v>3750.242495818437</v>
      </c>
      <c r="BK89">
        <v>4386.279602595233</v>
      </c>
      <c r="BL89">
        <v>4775.9824698739221</v>
      </c>
      <c r="BM89">
        <v>1893.405571387809</v>
      </c>
      <c r="BN89">
        <v>1671.7146417398551</v>
      </c>
      <c r="BO89">
        <v>1985.5234579568969</v>
      </c>
      <c r="BP89">
        <v>2203.1493361753978</v>
      </c>
      <c r="BQ89">
        <v>2384.0857336377958</v>
      </c>
      <c r="BR89">
        <v>1290.4489438642779</v>
      </c>
      <c r="BS89">
        <v>2714.7749845959638</v>
      </c>
      <c r="BT89">
        <v>1345.592524285395</v>
      </c>
      <c r="BU89">
        <v>1104.5099203963589</v>
      </c>
      <c r="BV89">
        <v>1977.38208290433</v>
      </c>
      <c r="BW89">
        <v>1200.047195908094</v>
      </c>
      <c r="BX89">
        <v>2828.5899797091952</v>
      </c>
      <c r="BY89">
        <v>236.14116952329081</v>
      </c>
      <c r="BZ89">
        <v>4721.4156066299711</v>
      </c>
      <c r="CA89">
        <v>1237.745064840283</v>
      </c>
      <c r="CB89">
        <v>1899.555715462556</v>
      </c>
      <c r="CC89">
        <v>1068.7529401150609</v>
      </c>
      <c r="CD89">
        <v>1234.655047410248</v>
      </c>
      <c r="CE89">
        <v>1503.7260051301009</v>
      </c>
      <c r="CF89">
        <v>2354.5532985573982</v>
      </c>
      <c r="CG89">
        <v>2425.9722513077299</v>
      </c>
    </row>
    <row r="90">
      <c r="A90" t="s">
        <v>352</v>
      </c>
      <c r="B90">
        <v>2019</v>
      </c>
      <c r="C90" t="s">
        <v>355</v>
      </c>
      <c r="D90">
        <v>228</v>
      </c>
      <c r="E90" t="s">
        <v>94</v>
      </c>
      <c r="F90" t="s">
        <v>91</v>
      </c>
      <c r="G90" t="s">
        <v>210</v>
      </c>
      <c r="H90">
        <v>4.8056021638949877</v>
      </c>
      <c r="I90">
        <v>5.7264729850319256</v>
      </c>
      <c r="J90">
        <v>3.6300596561791529</v>
      </c>
      <c r="K90">
        <v>2.503520700114009</v>
      </c>
      <c r="L90">
        <v>2.134042489828512</v>
      </c>
      <c r="M90">
        <v>5.4870893615040464</v>
      </c>
      <c r="N90">
        <v>3.977622570281472</v>
      </c>
      <c r="O90">
        <v>2.884597288856487</v>
      </c>
      <c r="P90">
        <v>1.629353301365851</v>
      </c>
      <c r="Q90">
        <v>1.05240160676377</v>
      </c>
      <c r="R90">
        <v>6.9480539159986687</v>
      </c>
      <c r="S90">
        <v>6.6815362266415939</v>
      </c>
      <c r="T90">
        <v>6.4947700848640908</v>
      </c>
      <c r="U90">
        <v>4.2225250082615844</v>
      </c>
      <c r="V90">
        <v>3.252853145338078</v>
      </c>
      <c r="W90" t="s">
        <v>155</v>
      </c>
      <c r="X90" t="s">
        <v>156</v>
      </c>
      <c r="Y90" t="s">
        <v>157</v>
      </c>
      <c r="Z90" t="s">
        <v>158</v>
      </c>
      <c r="AA90" t="s">
        <v>159</v>
      </c>
      <c r="AB90" t="s">
        <v>160</v>
      </c>
      <c r="AC90" t="s">
        <v>161</v>
      </c>
      <c r="AD90" t="s">
        <v>162</v>
      </c>
      <c r="AE90" t="s">
        <v>163</v>
      </c>
      <c r="AF90" t="s">
        <v>164</v>
      </c>
      <c r="AG90" t="s">
        <v>165</v>
      </c>
      <c r="AH90" t="s">
        <v>166</v>
      </c>
      <c r="AI90" t="s">
        <v>167</v>
      </c>
      <c r="AJ90" t="s">
        <v>168</v>
      </c>
      <c r="AK90" t="s">
        <v>169</v>
      </c>
      <c r="AL90" t="s">
        <v>170</v>
      </c>
      <c r="AM90">
        <v>0.77565801659862066</v>
      </c>
      <c r="AN90">
        <v>1.7457354248622241</v>
      </c>
      <c r="AO90">
        <v>2.6746490397250531</v>
      </c>
      <c r="AP90">
        <v>1.7988901602323679</v>
      </c>
      <c r="AQ90">
        <v>6.974335950807804</v>
      </c>
      <c r="AR90">
        <v>4.6162841467399183</v>
      </c>
      <c r="AS90">
        <v>1.6328463614957569</v>
      </c>
      <c r="AT90">
        <v>0</v>
      </c>
      <c r="AU90">
        <v>0.68773698244839543</v>
      </c>
      <c r="AV90">
        <v>2.1766646911471428</v>
      </c>
      <c r="AW90">
        <v>14.01216771070496</v>
      </c>
      <c r="AX90">
        <v>2.9987679022960418</v>
      </c>
      <c r="AY90">
        <v>7.1177811655820484</v>
      </c>
      <c r="AZ90">
        <v>1.5998643173936971</v>
      </c>
      <c r="BA90">
        <v>5.2496448768125026</v>
      </c>
      <c r="BB90">
        <v>3.3918884613058</v>
      </c>
      <c r="BC90">
        <v>375.75279403785407</v>
      </c>
      <c r="BD90">
        <v>319.09938879025611</v>
      </c>
      <c r="BE90">
        <v>200.39283046440269</v>
      </c>
      <c r="BF90">
        <v>155.1648153949055</v>
      </c>
      <c r="BG90">
        <v>146.43216412859789</v>
      </c>
      <c r="BH90">
        <v>186.64961160947701</v>
      </c>
      <c r="BI90">
        <v>136.49083556500179</v>
      </c>
      <c r="BJ90">
        <v>114.9834096003531</v>
      </c>
      <c r="BK90">
        <v>73.942814128508246</v>
      </c>
      <c r="BL90">
        <v>51.121994083709339</v>
      </c>
      <c r="BM90">
        <v>157.8188789419205</v>
      </c>
      <c r="BN90">
        <v>128.86323196316471</v>
      </c>
      <c r="BO90">
        <v>154.28891352796629</v>
      </c>
      <c r="BP90">
        <v>105.212750199852</v>
      </c>
      <c r="BQ90">
        <v>87.469553196063401</v>
      </c>
      <c r="BR90">
        <v>10.21217907848823</v>
      </c>
      <c r="BS90">
        <v>52.230735743713247</v>
      </c>
      <c r="BT90">
        <v>38.599316252600957</v>
      </c>
      <c r="BU90">
        <v>21.093869750398369</v>
      </c>
      <c r="BV90">
        <v>150.80946657601081</v>
      </c>
      <c r="BW90">
        <v>62.278505738859749</v>
      </c>
      <c r="BX90">
        <v>49.59604903195433</v>
      </c>
      <c r="BY90">
        <v>0</v>
      </c>
      <c r="BZ90">
        <v>33.380219562440828</v>
      </c>
      <c r="CA90">
        <v>29.026719337998081</v>
      </c>
      <c r="CB90">
        <v>350.62671856850687</v>
      </c>
      <c r="CC90">
        <v>33.742385302765527</v>
      </c>
      <c r="CD90">
        <v>109.137325560069</v>
      </c>
      <c r="CE90">
        <v>25.021898046315041</v>
      </c>
      <c r="CF90">
        <v>140.2035948746886</v>
      </c>
      <c r="CG90">
        <v>90.883009391206585</v>
      </c>
    </row>
    <row r="91">
      <c r="A91" t="s">
        <v>352</v>
      </c>
      <c r="B91">
        <v>2019</v>
      </c>
      <c r="C91" t="s">
        <v>355</v>
      </c>
      <c r="D91">
        <v>229</v>
      </c>
      <c r="E91" t="s">
        <v>94</v>
      </c>
      <c r="F91" t="s">
        <v>92</v>
      </c>
      <c r="G91" t="s">
        <v>210</v>
      </c>
      <c r="H91">
        <v>4.9799443139917434</v>
      </c>
      <c r="I91">
        <v>3.3584300421944011</v>
      </c>
      <c r="J91">
        <v>2.8949783396115811</v>
      </c>
      <c r="K91">
        <v>2.029289962940203</v>
      </c>
      <c r="L91">
        <v>1.5741090292792821</v>
      </c>
      <c r="M91">
        <v>2.8849454516741848</v>
      </c>
      <c r="N91">
        <v>2.1342709975942351</v>
      </c>
      <c r="O91">
        <v>2.6335131804451581</v>
      </c>
      <c r="P91">
        <v>1.484798582740168</v>
      </c>
      <c r="Q91">
        <v>0.56915320340110465</v>
      </c>
      <c r="R91">
        <v>5.8444712334918751</v>
      </c>
      <c r="S91">
        <v>3.6594256943620631</v>
      </c>
      <c r="T91">
        <v>5.0104321637489209</v>
      </c>
      <c r="U91">
        <v>4.1687537818668376</v>
      </c>
      <c r="V91">
        <v>6.4157276520611983</v>
      </c>
      <c r="W91" t="s">
        <v>155</v>
      </c>
      <c r="X91" t="s">
        <v>156</v>
      </c>
      <c r="Y91" t="s">
        <v>157</v>
      </c>
      <c r="Z91" t="s">
        <v>158</v>
      </c>
      <c r="AA91" t="s">
        <v>159</v>
      </c>
      <c r="AB91" t="s">
        <v>160</v>
      </c>
      <c r="AC91" t="s">
        <v>161</v>
      </c>
      <c r="AD91" t="s">
        <v>162</v>
      </c>
      <c r="AE91" t="s">
        <v>163</v>
      </c>
      <c r="AF91" t="s">
        <v>164</v>
      </c>
      <c r="AG91" t="s">
        <v>165</v>
      </c>
      <c r="AH91" t="s">
        <v>166</v>
      </c>
      <c r="AI91" t="s">
        <v>167</v>
      </c>
      <c r="AJ91" t="s">
        <v>168</v>
      </c>
      <c r="AK91" t="s">
        <v>169</v>
      </c>
      <c r="AL91" t="s">
        <v>170</v>
      </c>
      <c r="AM91">
        <v>1.09049154885307</v>
      </c>
      <c r="AN91">
        <v>3.4122916732850079</v>
      </c>
      <c r="AO91">
        <v>1.5096887922413831</v>
      </c>
      <c r="AP91">
        <v>3.4926420318961449</v>
      </c>
      <c r="AQ91">
        <v>1.040364394903617</v>
      </c>
      <c r="AR91">
        <v>3.2494424453346289</v>
      </c>
      <c r="AS91">
        <v>3.6064106866010248</v>
      </c>
      <c r="AT91">
        <v>0</v>
      </c>
      <c r="AU91">
        <v>1.8395181692895599</v>
      </c>
      <c r="AV91">
        <v>4.3940578168765416</v>
      </c>
      <c r="AW91">
        <v>7.0605743434823758</v>
      </c>
      <c r="AX91">
        <v>1.857538304326068</v>
      </c>
      <c r="AY91">
        <v>3.7921362382726649</v>
      </c>
      <c r="AZ91">
        <v>1.6223609474790011</v>
      </c>
      <c r="BA91">
        <v>1.3134023406513291</v>
      </c>
      <c r="BB91">
        <v>5.6356906205928192</v>
      </c>
      <c r="BC91">
        <v>389.38470691437198</v>
      </c>
      <c r="BD91">
        <v>187.14363563056119</v>
      </c>
      <c r="BE91">
        <v>159.81360047909649</v>
      </c>
      <c r="BF91">
        <v>125.77263789670759</v>
      </c>
      <c r="BG91">
        <v>108.01106015009771</v>
      </c>
      <c r="BH91">
        <v>98.134714525938563</v>
      </c>
      <c r="BI91">
        <v>73.236820899066103</v>
      </c>
      <c r="BJ91">
        <v>104.9749044294132</v>
      </c>
      <c r="BK91">
        <v>67.382676016180156</v>
      </c>
      <c r="BL91">
        <v>27.647474604746261</v>
      </c>
      <c r="BM91">
        <v>132.75197763709579</v>
      </c>
      <c r="BN91">
        <v>70.577395094297202</v>
      </c>
      <c r="BO91">
        <v>119.0271749036941</v>
      </c>
      <c r="BP91">
        <v>103.8729313474968</v>
      </c>
      <c r="BQ91">
        <v>172.5195716129069</v>
      </c>
      <c r="BR91">
        <v>14.35722282520833</v>
      </c>
      <c r="BS91">
        <v>102.09250618941201</v>
      </c>
      <c r="BT91">
        <v>21.787140768466081</v>
      </c>
      <c r="BU91">
        <v>40.954883035252912</v>
      </c>
      <c r="BV91">
        <v>22.496306536813179</v>
      </c>
      <c r="BW91">
        <v>43.83838029614877</v>
      </c>
      <c r="BX91">
        <v>109.541059991818</v>
      </c>
      <c r="BY91">
        <v>0</v>
      </c>
      <c r="BZ91">
        <v>89.283435306014155</v>
      </c>
      <c r="CA91">
        <v>58.596569110602552</v>
      </c>
      <c r="CB91">
        <v>176.67687572515251</v>
      </c>
      <c r="CC91">
        <v>20.901175156378699</v>
      </c>
      <c r="CD91">
        <v>58.145031095607749</v>
      </c>
      <c r="CE91">
        <v>25.37374562380035</v>
      </c>
      <c r="CF91">
        <v>35.077368850129851</v>
      </c>
      <c r="CG91">
        <v>151.00394056002989</v>
      </c>
    </row>
    <row r="92">
      <c r="A92" t="s">
        <v>352</v>
      </c>
      <c r="B92">
        <v>2019</v>
      </c>
      <c r="C92" t="s">
        <v>355</v>
      </c>
      <c r="D92">
        <v>230</v>
      </c>
      <c r="E92" t="s">
        <v>94</v>
      </c>
      <c r="F92" t="s">
        <v>93</v>
      </c>
      <c r="G92" t="s">
        <v>210</v>
      </c>
      <c r="H92">
        <v>3.2955261995590921</v>
      </c>
      <c r="I92">
        <v>4.6191489985104406</v>
      </c>
      <c r="J92">
        <v>1.2471524408548951</v>
      </c>
      <c r="K92">
        <v>0.45163350462951268</v>
      </c>
      <c r="L92">
        <v>0.70874615935253271</v>
      </c>
      <c r="M92">
        <v>5.7925825520378584</v>
      </c>
      <c r="N92">
        <v>1.400253403551452</v>
      </c>
      <c r="O92">
        <v>0.39927906026549392</v>
      </c>
      <c r="P92">
        <v>0.2327894592202083</v>
      </c>
      <c r="Q92">
        <v>0.059674272160967899</v>
      </c>
      <c r="R92">
        <v>3.8493615306438209</v>
      </c>
      <c r="S92">
        <v>2.9809238548798169</v>
      </c>
      <c r="T92">
        <v>4.9144674303951534</v>
      </c>
      <c r="U92">
        <v>3.1892744102704982</v>
      </c>
      <c r="V92">
        <v>1.67107404185318</v>
      </c>
      <c r="W92" t="s">
        <v>155</v>
      </c>
      <c r="X92" t="s">
        <v>156</v>
      </c>
      <c r="Y92" t="s">
        <v>157</v>
      </c>
      <c r="Z92" t="s">
        <v>158</v>
      </c>
      <c r="AA92" t="s">
        <v>159</v>
      </c>
      <c r="AB92" t="s">
        <v>160</v>
      </c>
      <c r="AC92" t="s">
        <v>161</v>
      </c>
      <c r="AD92" t="s">
        <v>162</v>
      </c>
      <c r="AE92" t="s">
        <v>163</v>
      </c>
      <c r="AF92" t="s">
        <v>164</v>
      </c>
      <c r="AG92" t="s">
        <v>165</v>
      </c>
      <c r="AH92" t="s">
        <v>166</v>
      </c>
      <c r="AI92" t="s">
        <v>167</v>
      </c>
      <c r="AJ92" t="s">
        <v>168</v>
      </c>
      <c r="AK92" t="s">
        <v>169</v>
      </c>
      <c r="AL92" t="s">
        <v>170</v>
      </c>
      <c r="AM92">
        <v>0.1188175383833094</v>
      </c>
      <c r="AN92">
        <v>4.1046169435956052</v>
      </c>
      <c r="AO92">
        <v>2.575985864217615</v>
      </c>
      <c r="AP92">
        <v>0.51560271527640167</v>
      </c>
      <c r="AQ92">
        <v>0.53927002237552812</v>
      </c>
      <c r="AR92">
        <v>3.182896362383989</v>
      </c>
      <c r="AS92">
        <v>1.635323756600835</v>
      </c>
      <c r="AT92">
        <v>0</v>
      </c>
      <c r="AU92">
        <v>0.19680823812481221</v>
      </c>
      <c r="AV92">
        <v>0.61286417610315735</v>
      </c>
      <c r="AW92">
        <v>3.0149219733645052</v>
      </c>
      <c r="AX92">
        <v>0.1610189307654567</v>
      </c>
      <c r="AY92">
        <v>8.567636243814885</v>
      </c>
      <c r="AZ92">
        <v>0.6316880437176482</v>
      </c>
      <c r="BA92">
        <v>5.2753855131558476</v>
      </c>
      <c r="BB92">
        <v>0.43154488660291412</v>
      </c>
      <c r="BC92">
        <v>257.67908684010217</v>
      </c>
      <c r="BD92">
        <v>257.39536814519482</v>
      </c>
      <c r="BE92">
        <v>68.847465693320459</v>
      </c>
      <c r="BF92">
        <v>27.99163169244067</v>
      </c>
      <c r="BG92">
        <v>48.632224722087557</v>
      </c>
      <c r="BH92">
        <v>197.0413113988981</v>
      </c>
      <c r="BI92">
        <v>48.049243908013842</v>
      </c>
      <c r="BJ92">
        <v>15.91572865602712</v>
      </c>
      <c r="BK92">
        <v>10.56438017449404</v>
      </c>
      <c r="BL92">
        <v>2.8987677030860319</v>
      </c>
      <c r="BM92">
        <v>87.434831213603857</v>
      </c>
      <c r="BN92">
        <v>57.49149134958575</v>
      </c>
      <c r="BO92">
        <v>116.7474491778121</v>
      </c>
      <c r="BP92">
        <v>79.467221908702726</v>
      </c>
      <c r="BQ92">
        <v>44.935351602922047</v>
      </c>
      <c r="BR92">
        <v>1.5643311274682461</v>
      </c>
      <c r="BS92">
        <v>122.8062167135262</v>
      </c>
      <c r="BT92">
        <v>37.175454258995643</v>
      </c>
      <c r="BU92">
        <v>6.0459814386817587</v>
      </c>
      <c r="BV92">
        <v>11.660898612930611</v>
      </c>
      <c r="BW92">
        <v>42.940603972768223</v>
      </c>
      <c r="BX92">
        <v>49.671297390893891</v>
      </c>
      <c r="BY92">
        <v>0</v>
      </c>
      <c r="BZ92">
        <v>9.5523468534663429</v>
      </c>
      <c r="CA92">
        <v>8.1727959774476844</v>
      </c>
      <c r="CB92">
        <v>75.442445457834125</v>
      </c>
      <c r="CC92">
        <v>1.811798371847118</v>
      </c>
      <c r="CD92">
        <v>131.36803229395289</v>
      </c>
      <c r="CE92">
        <v>9.8796089487941394</v>
      </c>
      <c r="CF92">
        <v>140.8910565667432</v>
      </c>
      <c r="CG92">
        <v>11.56290910779566</v>
      </c>
    </row>
    <row r="93">
      <c r="A93" t="s">
        <v>352</v>
      </c>
      <c r="B93">
        <v>2019</v>
      </c>
      <c r="C93" t="s">
        <v>355</v>
      </c>
      <c r="D93">
        <v>231</v>
      </c>
      <c r="E93" t="s">
        <v>202</v>
      </c>
      <c r="F93" t="s">
        <v>203</v>
      </c>
      <c r="G93" t="s">
        <v>210</v>
      </c>
      <c r="H93">
        <v>66.035601699088147</v>
      </c>
      <c r="I93">
        <v>44.971689401605268</v>
      </c>
      <c r="J93">
        <v>73.261034548544046</v>
      </c>
      <c r="K93">
        <v>90.393086354497626</v>
      </c>
      <c r="L93">
        <v>86.498662696340631</v>
      </c>
      <c r="M93">
        <v>48.121764621302653</v>
      </c>
      <c r="N93">
        <v>72.989502479984395</v>
      </c>
      <c r="O93">
        <v>89.225586937539688</v>
      </c>
      <c r="P93">
        <v>94.574291662013934</v>
      </c>
      <c r="Q93">
        <v>98.59397065595374</v>
      </c>
      <c r="R93">
        <v>33.964198828389378</v>
      </c>
      <c r="S93">
        <v>34.099127864750898</v>
      </c>
      <c r="T93">
        <v>44.08418284329742</v>
      </c>
      <c r="U93">
        <v>64.663568556766023</v>
      </c>
      <c r="V93">
        <v>89.610859771854706</v>
      </c>
      <c r="W93" t="s">
        <v>155</v>
      </c>
      <c r="X93" t="s">
        <v>156</v>
      </c>
      <c r="Y93" t="s">
        <v>157</v>
      </c>
      <c r="Z93" t="s">
        <v>158</v>
      </c>
      <c r="AA93" t="s">
        <v>159</v>
      </c>
      <c r="AB93" t="s">
        <v>160</v>
      </c>
      <c r="AC93" t="s">
        <v>161</v>
      </c>
      <c r="AD93" t="s">
        <v>162</v>
      </c>
      <c r="AE93" t="s">
        <v>163</v>
      </c>
      <c r="AF93" t="s">
        <v>164</v>
      </c>
      <c r="AG93" t="s">
        <v>165</v>
      </c>
      <c r="AH93" t="s">
        <v>166</v>
      </c>
      <c r="AI93" t="s">
        <v>167</v>
      </c>
      <c r="AJ93" t="s">
        <v>168</v>
      </c>
      <c r="AK93" t="s">
        <v>169</v>
      </c>
      <c r="AL93" t="s">
        <v>170</v>
      </c>
      <c r="AM93">
        <v>89.119364875749866</v>
      </c>
      <c r="AN93">
        <v>62.206095395028768</v>
      </c>
      <c r="AO93">
        <v>72.632413344699003</v>
      </c>
      <c r="AP93">
        <v>76.612711102395153</v>
      </c>
      <c r="AQ93">
        <v>52.217331372517741</v>
      </c>
      <c r="AR93">
        <v>72.916494478686019</v>
      </c>
      <c r="AS93">
        <v>56.118001693301053</v>
      </c>
      <c r="AT93">
        <v>86.255337304145456</v>
      </c>
      <c r="AU93">
        <v>96.140271935816941</v>
      </c>
      <c r="AV93">
        <v>52.867695907480098</v>
      </c>
      <c r="AW93">
        <v>83.569481700790504</v>
      </c>
      <c r="AX93">
        <v>91.254389473585036</v>
      </c>
      <c r="AY93">
        <v>77.189484601307385</v>
      </c>
      <c r="AZ93">
        <v>78.259669906429593</v>
      </c>
      <c r="BA93">
        <v>53.295441554201908</v>
      </c>
      <c r="BB93">
        <v>70.072345460904216</v>
      </c>
      <c r="BC93">
        <v>5232.5637872571824</v>
      </c>
      <c r="BD93">
        <v>2592.9662604181171</v>
      </c>
      <c r="BE93">
        <v>4115.1868949029058</v>
      </c>
      <c r="BF93">
        <v>5636.5633672803224</v>
      </c>
      <c r="BG93">
        <v>5969.2199781055197</v>
      </c>
      <c r="BH93">
        <v>1685.922709702322</v>
      </c>
      <c r="BI93">
        <v>2555.6574236172819</v>
      </c>
      <c r="BJ93">
        <v>3592.039877996544</v>
      </c>
      <c r="BK93">
        <v>4313.4696101040281</v>
      </c>
      <c r="BL93">
        <v>4804.5770489595352</v>
      </c>
      <c r="BM93">
        <v>788.64417395026635</v>
      </c>
      <c r="BN93">
        <v>686.4132048252975</v>
      </c>
      <c r="BO93">
        <v>1064.5420786020061</v>
      </c>
      <c r="BP93">
        <v>1634.03768441898</v>
      </c>
      <c r="BQ93">
        <v>2421.1964757877881</v>
      </c>
      <c r="BR93">
        <v>1176.556039711239</v>
      </c>
      <c r="BS93">
        <v>1885.6490794195131</v>
      </c>
      <c r="BT93">
        <v>1063.413954617635</v>
      </c>
      <c r="BU93">
        <v>940.92196630208252</v>
      </c>
      <c r="BV93">
        <v>1151.3489111998731</v>
      </c>
      <c r="BW93">
        <v>988.65704602291521</v>
      </c>
      <c r="BX93">
        <v>1723.5651875791889</v>
      </c>
      <c r="BY93">
        <v>203.6843622862684</v>
      </c>
      <c r="BZ93">
        <v>4747.3203369853363</v>
      </c>
      <c r="CA93">
        <v>727.05983172306264</v>
      </c>
      <c r="CB93">
        <v>2121.6612415425188</v>
      </c>
      <c r="CC93">
        <v>1031.0872303752831</v>
      </c>
      <c r="CD93">
        <v>1219.39727516633</v>
      </c>
      <c r="CE93">
        <v>1255.049246260902</v>
      </c>
      <c r="CF93">
        <v>1426.250740021944</v>
      </c>
      <c r="CG93">
        <v>1884.8778387499631</v>
      </c>
    </row>
    <row r="94">
      <c r="A94" t="s">
        <v>352</v>
      </c>
      <c r="B94">
        <v>2019</v>
      </c>
      <c r="C94" t="s">
        <v>355</v>
      </c>
      <c r="D94">
        <v>232</v>
      </c>
      <c r="E94" t="s">
        <v>202</v>
      </c>
      <c r="F94" t="s">
        <v>204</v>
      </c>
      <c r="G94" t="s">
        <v>210</v>
      </c>
      <c r="H94">
        <v>10.27207197667861</v>
      </c>
      <c r="I94">
        <v>15.877254343451961</v>
      </c>
      <c r="J94">
        <v>7.1146899782318531</v>
      </c>
      <c r="K94">
        <v>2.7633647880525589</v>
      </c>
      <c r="L94">
        <v>2.7078572184564318</v>
      </c>
      <c r="M94">
        <v>14.67089643938783</v>
      </c>
      <c r="N94">
        <v>8.4972065913724144</v>
      </c>
      <c r="O94">
        <v>3.2735306912161288</v>
      </c>
      <c r="P94">
        <v>1.006952644222384</v>
      </c>
      <c r="Q94">
        <v>1.070350654667765</v>
      </c>
      <c r="R94">
        <v>12.68663994070584</v>
      </c>
      <c r="S94">
        <v>18.16141802852033</v>
      </c>
      <c r="T94">
        <v>11.44413001074064</v>
      </c>
      <c r="U94">
        <v>14.32240608517618</v>
      </c>
      <c r="V94">
        <v>5.4919247488852383</v>
      </c>
      <c r="W94" t="s">
        <v>155</v>
      </c>
      <c r="X94" t="s">
        <v>156</v>
      </c>
      <c r="Y94" t="s">
        <v>157</v>
      </c>
      <c r="Z94" t="s">
        <v>158</v>
      </c>
      <c r="AA94" t="s">
        <v>159</v>
      </c>
      <c r="AB94" t="s">
        <v>160</v>
      </c>
      <c r="AC94" t="s">
        <v>161</v>
      </c>
      <c r="AD94" t="s">
        <v>162</v>
      </c>
      <c r="AE94" t="s">
        <v>163</v>
      </c>
      <c r="AF94" t="s">
        <v>164</v>
      </c>
      <c r="AG94" t="s">
        <v>165</v>
      </c>
      <c r="AH94" t="s">
        <v>166</v>
      </c>
      <c r="AI94" t="s">
        <v>167</v>
      </c>
      <c r="AJ94" t="s">
        <v>168</v>
      </c>
      <c r="AK94" t="s">
        <v>169</v>
      </c>
      <c r="AL94" t="s">
        <v>170</v>
      </c>
      <c r="AM94">
        <v>9.623058526504348</v>
      </c>
      <c r="AN94">
        <v>3.0818310714500812</v>
      </c>
      <c r="AO94">
        <v>8.2110839677279372</v>
      </c>
      <c r="AP94">
        <v>15.830599138899579</v>
      </c>
      <c r="AQ94">
        <v>14.91611563302112</v>
      </c>
      <c r="AR94">
        <v>17.061132276564759</v>
      </c>
      <c r="AS94">
        <v>3.5256528929477429</v>
      </c>
      <c r="AT94">
        <v>11.92926735489177</v>
      </c>
      <c r="AU94">
        <v>1.2322222470026361</v>
      </c>
      <c r="AV94">
        <v>16.773339725984791</v>
      </c>
      <c r="AW94">
        <v>11.72764741793133</v>
      </c>
      <c r="AX94">
        <v>7.029800003437928</v>
      </c>
      <c r="AY94">
        <v>10.10358293508634</v>
      </c>
      <c r="AZ94">
        <v>4.5334281092225801</v>
      </c>
      <c r="BA94">
        <v>7.5767503306740398</v>
      </c>
      <c r="BB94">
        <v>5.6756682043546096</v>
      </c>
      <c r="BC94">
        <v>813.94384941312615</v>
      </c>
      <c r="BD94">
        <v>915.44670365837715</v>
      </c>
      <c r="BE94">
        <v>399.64326384602799</v>
      </c>
      <c r="BF94">
        <v>172.31274384951249</v>
      </c>
      <c r="BG94">
        <v>186.86757577988769</v>
      </c>
      <c r="BH94">
        <v>513.98774906740607</v>
      </c>
      <c r="BI94">
        <v>297.52153895288831</v>
      </c>
      <c r="BJ94">
        <v>131.78565911732579</v>
      </c>
      <c r="BK94">
        <v>45.926430463678663</v>
      </c>
      <c r="BL94">
        <v>52.159195491788559</v>
      </c>
      <c r="BM94">
        <v>294.5820900058863</v>
      </c>
      <c r="BN94">
        <v>365.58815235902932</v>
      </c>
      <c r="BO94">
        <v>276.35213275315863</v>
      </c>
      <c r="BP94">
        <v>361.92483336555352</v>
      </c>
      <c r="BQ94">
        <v>148.3863549702159</v>
      </c>
      <c r="BR94">
        <v>127.0438545611119</v>
      </c>
      <c r="BS94">
        <v>93.419332718168064</v>
      </c>
      <c r="BT94">
        <v>120.2187958753309</v>
      </c>
      <c r="BU94">
        <v>194.42411389939409</v>
      </c>
      <c r="BV94">
        <v>328.88799641815581</v>
      </c>
      <c r="BW94">
        <v>231.32775044863459</v>
      </c>
      <c r="BX94">
        <v>108.2841941340541</v>
      </c>
      <c r="BY94">
        <v>28.16991144740156</v>
      </c>
      <c r="BZ94">
        <v>60.846028569449693</v>
      </c>
      <c r="CA94">
        <v>230.67435319954609</v>
      </c>
      <c r="CB94">
        <v>297.74140600976989</v>
      </c>
      <c r="CC94">
        <v>79.430009421465769</v>
      </c>
      <c r="CD94">
        <v>159.61087917735159</v>
      </c>
      <c r="CE94">
        <v>72.702524023684077</v>
      </c>
      <c r="CF94">
        <v>202.7630403454902</v>
      </c>
      <c r="CG94">
        <v>152.66994629792359</v>
      </c>
    </row>
    <row r="95">
      <c r="A95" t="s">
        <v>352</v>
      </c>
      <c r="B95">
        <v>2019</v>
      </c>
      <c r="C95" t="s">
        <v>355</v>
      </c>
      <c r="D95">
        <v>233</v>
      </c>
      <c r="E95" t="s">
        <v>202</v>
      </c>
      <c r="F95" t="s">
        <v>205</v>
      </c>
      <c r="G95" t="s">
        <v>210</v>
      </c>
      <c r="H95">
        <v>22.386148451215469</v>
      </c>
      <c r="I95">
        <v>35.804562529713543</v>
      </c>
      <c r="J95">
        <v>17.901277707963111</v>
      </c>
      <c r="K95">
        <v>6.2638634858205799</v>
      </c>
      <c r="L95">
        <v>10.22526326909416</v>
      </c>
      <c r="M95">
        <v>34.313942847429871</v>
      </c>
      <c r="N95">
        <v>16.515911020484271</v>
      </c>
      <c r="O95">
        <v>6.5152585556881233</v>
      </c>
      <c r="P95">
        <v>3.9547957420699782</v>
      </c>
      <c r="Q95">
        <v>0.0187655271942937</v>
      </c>
      <c r="R95">
        <v>51.171051223984783</v>
      </c>
      <c r="S95">
        <v>43.54934240415011</v>
      </c>
      <c r="T95">
        <v>42.84808163309873</v>
      </c>
      <c r="U95">
        <v>19.669116816267898</v>
      </c>
      <c r="V95">
        <v>4.420124614275732</v>
      </c>
      <c r="W95" t="s">
        <v>155</v>
      </c>
      <c r="X95" t="s">
        <v>156</v>
      </c>
      <c r="Y95" t="s">
        <v>157</v>
      </c>
      <c r="Z95" t="s">
        <v>158</v>
      </c>
      <c r="AA95" t="s">
        <v>159</v>
      </c>
      <c r="AB95" t="s">
        <v>160</v>
      </c>
      <c r="AC95" t="s">
        <v>161</v>
      </c>
      <c r="AD95" t="s">
        <v>162</v>
      </c>
      <c r="AE95" t="s">
        <v>163</v>
      </c>
      <c r="AF95" t="s">
        <v>164</v>
      </c>
      <c r="AG95" t="s">
        <v>165</v>
      </c>
      <c r="AH95" t="s">
        <v>166</v>
      </c>
      <c r="AI95" t="s">
        <v>167</v>
      </c>
      <c r="AJ95" t="s">
        <v>168</v>
      </c>
      <c r="AK95" t="s">
        <v>169</v>
      </c>
      <c r="AL95" t="s">
        <v>170</v>
      </c>
      <c r="AM95">
        <v>0.98339331288788912</v>
      </c>
      <c r="AN95">
        <v>33.428131350425502</v>
      </c>
      <c r="AO95">
        <v>17.725633766838879</v>
      </c>
      <c r="AP95">
        <v>3.0337057697620771</v>
      </c>
      <c r="AQ95">
        <v>30.994699495276979</v>
      </c>
      <c r="AR95">
        <v>9.5229885263337639</v>
      </c>
      <c r="AS95">
        <v>39.251779717072218</v>
      </c>
      <c r="AT95">
        <v>1.815395340962805</v>
      </c>
      <c r="AU95">
        <v>0.95318409286131778</v>
      </c>
      <c r="AV95">
        <v>27.326565770731388</v>
      </c>
      <c r="AW95">
        <v>3.2652882209012</v>
      </c>
      <c r="AX95">
        <v>1.3002038953601209</v>
      </c>
      <c r="AY95">
        <v>9.7672251010960593</v>
      </c>
      <c r="AZ95">
        <v>14.73153898909692</v>
      </c>
      <c r="BA95">
        <v>38.926168350051427</v>
      </c>
      <c r="BB95">
        <v>23.86236314182457</v>
      </c>
      <c r="BC95">
        <v>1773.8454213798891</v>
      </c>
      <c r="BD95">
        <v>2064.4103844865572</v>
      </c>
      <c r="BE95">
        <v>1005.5427674450081</v>
      </c>
      <c r="BF95">
        <v>390.5903082383731</v>
      </c>
      <c r="BG95">
        <v>705.63918429050614</v>
      </c>
      <c r="BH95">
        <v>1202.1723634029031</v>
      </c>
      <c r="BI95">
        <v>578.28878363539889</v>
      </c>
      <c r="BJ95">
        <v>262.29100139036001</v>
      </c>
      <c r="BK95">
        <v>180.37556451971199</v>
      </c>
      <c r="BL95">
        <v>0.914461814140202</v>
      </c>
      <c r="BM95">
        <v>1188.1849952242769</v>
      </c>
      <c r="BN95">
        <v>876.64540296257451</v>
      </c>
      <c r="BO95">
        <v>1034.6927842112079</v>
      </c>
      <c r="BP95">
        <v>497.03532938807888</v>
      </c>
      <c r="BQ95">
        <v>119.4273792916846</v>
      </c>
      <c r="BR95">
        <v>12.98278262309211</v>
      </c>
      <c r="BS95">
        <v>1013.304640121839</v>
      </c>
      <c r="BT95">
        <v>259.52168507249172</v>
      </c>
      <c r="BU95">
        <v>37.258574419216259</v>
      </c>
      <c r="BV95">
        <v>683.4074545532211</v>
      </c>
      <c r="BW95">
        <v>129.11988944431931</v>
      </c>
      <c r="BX95">
        <v>1205.54900441062</v>
      </c>
      <c r="BY95">
        <v>4.2868957896209006</v>
      </c>
      <c r="BZ95">
        <v>47.067374970110137</v>
      </c>
      <c r="CA95">
        <v>375.80696434372311</v>
      </c>
      <c r="CB95">
        <v>82.899107661761064</v>
      </c>
      <c r="CC95">
        <v>14.69105914930355</v>
      </c>
      <c r="CD95">
        <v>154.29728201619571</v>
      </c>
      <c r="CE95">
        <v>236.24948746442629</v>
      </c>
      <c r="CF95">
        <v>1041.7115384815199</v>
      </c>
      <c r="CG95">
        <v>641.87432531887555</v>
      </c>
    </row>
    <row r="96">
      <c r="A96" t="s">
        <v>352</v>
      </c>
      <c r="B96">
        <v>2019</v>
      </c>
      <c r="C96" t="s">
        <v>355</v>
      </c>
      <c r="D96">
        <v>234</v>
      </c>
      <c r="E96" t="s">
        <v>202</v>
      </c>
      <c r="F96" t="s">
        <v>206</v>
      </c>
      <c r="G96" t="s">
        <v>210</v>
      </c>
      <c r="H96">
        <v>1.210524530147927</v>
      </c>
      <c r="I96">
        <v>3.073953434366075</v>
      </c>
      <c r="J96">
        <v>1.5488057037053971</v>
      </c>
      <c r="K96">
        <v>0.57255829924082635</v>
      </c>
      <c r="L96">
        <v>0.55304612458512337</v>
      </c>
      <c r="M96">
        <v>2.6523850080586948</v>
      </c>
      <c r="N96">
        <v>1.6883927775900289</v>
      </c>
      <c r="O96">
        <v>0.7507627141963602</v>
      </c>
      <c r="P96">
        <v>0.4639599516937416</v>
      </c>
      <c r="Q96">
        <v>0.29542947781899692</v>
      </c>
      <c r="R96">
        <v>2.1781100069200638</v>
      </c>
      <c r="S96">
        <v>4.1901117025785943</v>
      </c>
      <c r="T96">
        <v>1.5326550302374899</v>
      </c>
      <c r="U96">
        <v>1.241676492741602</v>
      </c>
      <c r="V96">
        <v>0.47709086498423181</v>
      </c>
      <c r="W96" t="s">
        <v>155</v>
      </c>
      <c r="X96" t="s">
        <v>156</v>
      </c>
      <c r="Y96" t="s">
        <v>157</v>
      </c>
      <c r="Z96" t="s">
        <v>158</v>
      </c>
      <c r="AA96" t="s">
        <v>159</v>
      </c>
      <c r="AB96" t="s">
        <v>160</v>
      </c>
      <c r="AC96" t="s">
        <v>161</v>
      </c>
      <c r="AD96" t="s">
        <v>162</v>
      </c>
      <c r="AE96" t="s">
        <v>163</v>
      </c>
      <c r="AF96" t="s">
        <v>164</v>
      </c>
      <c r="AG96" t="s">
        <v>165</v>
      </c>
      <c r="AH96" t="s">
        <v>166</v>
      </c>
      <c r="AI96" t="s">
        <v>167</v>
      </c>
      <c r="AJ96" t="s">
        <v>168</v>
      </c>
      <c r="AK96" t="s">
        <v>169</v>
      </c>
      <c r="AL96" t="s">
        <v>170</v>
      </c>
      <c r="AM96">
        <v>0.076588074672059206</v>
      </c>
      <c r="AN96">
        <v>1.274208695212355</v>
      </c>
      <c r="AO96">
        <v>1.430868920734315</v>
      </c>
      <c r="AP96">
        <v>4.2733747504088209</v>
      </c>
      <c r="AQ96">
        <v>1.871853499184261</v>
      </c>
      <c r="AR96">
        <v>0.42217113931782768</v>
      </c>
      <c r="AS96">
        <v>0.68717667829178264</v>
      </c>
      <c r="AT96">
        <v>0</v>
      </c>
      <c r="AU96">
        <v>1.445914608197685</v>
      </c>
      <c r="AV96">
        <v>2.882900458645631</v>
      </c>
      <c r="AW96">
        <v>1.41876465999538</v>
      </c>
      <c r="AX96">
        <v>0.39959293485082897</v>
      </c>
      <c r="AY96">
        <v>2.9397073625102208</v>
      </c>
      <c r="AZ96">
        <v>2.429176358066278</v>
      </c>
      <c r="BA96">
        <v>0.20163976507254949</v>
      </c>
      <c r="BB96">
        <v>0.38962319291654668</v>
      </c>
      <c r="BC96">
        <v>95.920180282479663</v>
      </c>
      <c r="BD96">
        <v>177.23722740829729</v>
      </c>
      <c r="BE96">
        <v>86.998838794940127</v>
      </c>
      <c r="BF96">
        <v>35.702521788853502</v>
      </c>
      <c r="BG96">
        <v>38.165375888834568</v>
      </c>
      <c r="BH96">
        <v>92.925023742387481</v>
      </c>
      <c r="BI96">
        <v>59.117453735392047</v>
      </c>
      <c r="BJ96">
        <v>30.224173366257141</v>
      </c>
      <c r="BK96">
        <v>21.160900248540869</v>
      </c>
      <c r="BL96">
        <v>14.39655669887091</v>
      </c>
      <c r="BM96">
        <v>50.575424312511053</v>
      </c>
      <c r="BN96">
        <v>84.34667343255137</v>
      </c>
      <c r="BO96">
        <v>37.010457412094333</v>
      </c>
      <c r="BP96">
        <v>31.376959643293141</v>
      </c>
      <c r="BQ96">
        <v>12.890521571506859</v>
      </c>
      <c r="BR96">
        <v>1.011117639257171</v>
      </c>
      <c r="BS96">
        <v>38.625000297117673</v>
      </c>
      <c r="BT96">
        <v>20.94940684837643</v>
      </c>
      <c r="BU96">
        <v>52.483616818183997</v>
      </c>
      <c r="BV96">
        <v>41.272819417687472</v>
      </c>
      <c r="BW96">
        <v>5.7241159836077387</v>
      </c>
      <c r="BX96">
        <v>21.105416527356571</v>
      </c>
      <c r="BY96">
        <v>0</v>
      </c>
      <c r="BZ96">
        <v>71.397965564561687</v>
      </c>
      <c r="CA96">
        <v>39.646916446015773</v>
      </c>
      <c r="CB96">
        <v>36.019584287477699</v>
      </c>
      <c r="CC96">
        <v>4.5150175772326673</v>
      </c>
      <c r="CD96">
        <v>46.439889657854373</v>
      </c>
      <c r="CE96">
        <v>38.956667730276337</v>
      </c>
      <c r="CF96">
        <v>5.3961249924178674</v>
      </c>
      <c r="CG96">
        <v>10.480484375981719</v>
      </c>
    </row>
    <row r="97">
      <c r="A97" t="s">
        <v>352</v>
      </c>
      <c r="B97">
        <v>2019</v>
      </c>
      <c r="C97" t="s">
        <v>355</v>
      </c>
      <c r="D97">
        <v>235</v>
      </c>
      <c r="E97" t="s">
        <v>202</v>
      </c>
      <c r="F97" t="s">
        <v>207</v>
      </c>
      <c r="G97" t="s">
        <v>210</v>
      </c>
      <c r="H97">
        <v>0.095653342869937902</v>
      </c>
      <c r="I97">
        <v>0.098325035339287506</v>
      </c>
      <c r="J97">
        <v>0.0170991771165518</v>
      </c>
      <c r="K97">
        <v>0.0071270723884553997</v>
      </c>
      <c r="L97">
        <v>0.0151706915237413</v>
      </c>
      <c r="M97">
        <v>0.2410110838211138</v>
      </c>
      <c r="N97">
        <v>0.0084616850214465009</v>
      </c>
      <c r="O97">
        <v>0.027538069164389899</v>
      </c>
      <c r="P97">
        <v>0</v>
      </c>
      <c r="Q97">
        <v>0.0214836843652309</v>
      </c>
      <c r="R97">
        <v>0</v>
      </c>
      <c r="S97">
        <v>0</v>
      </c>
      <c r="T97">
        <v>0.090950482625739806</v>
      </c>
      <c r="U97">
        <v>0.10323204904824709</v>
      </c>
      <c r="V97">
        <v>0</v>
      </c>
      <c r="W97" t="s">
        <v>155</v>
      </c>
      <c r="X97" t="s">
        <v>156</v>
      </c>
      <c r="Y97" t="s">
        <v>157</v>
      </c>
      <c r="Z97" t="s">
        <v>158</v>
      </c>
      <c r="AA97" t="s">
        <v>159</v>
      </c>
      <c r="AB97" t="s">
        <v>160</v>
      </c>
      <c r="AC97" t="s">
        <v>161</v>
      </c>
      <c r="AD97" t="s">
        <v>162</v>
      </c>
      <c r="AE97" t="s">
        <v>163</v>
      </c>
      <c r="AF97" t="s">
        <v>164</v>
      </c>
      <c r="AG97" t="s">
        <v>165</v>
      </c>
      <c r="AH97" t="s">
        <v>166</v>
      </c>
      <c r="AI97" t="s">
        <v>167</v>
      </c>
      <c r="AJ97" t="s">
        <v>168</v>
      </c>
      <c r="AK97" t="s">
        <v>169</v>
      </c>
      <c r="AL97" t="s">
        <v>170</v>
      </c>
      <c r="AM97">
        <v>0.19759521018580409</v>
      </c>
      <c r="AN97">
        <v>0.0097334878831842001</v>
      </c>
      <c r="AO97">
        <v>0</v>
      </c>
      <c r="AP97">
        <v>0.2496092385344103</v>
      </c>
      <c r="AQ97">
        <v>0</v>
      </c>
      <c r="AR97">
        <v>0.077213579097451995</v>
      </c>
      <c r="AS97">
        <v>0.090335873445069298</v>
      </c>
      <c r="AT97">
        <v>0</v>
      </c>
      <c r="AU97">
        <v>0.059380111070692299</v>
      </c>
      <c r="AV97">
        <v>0.1494981371580282</v>
      </c>
      <c r="AW97">
        <v>0</v>
      </c>
      <c r="AX97">
        <v>0.016013692766006098</v>
      </c>
      <c r="AY97">
        <v>0</v>
      </c>
      <c r="AZ97">
        <v>0.046186637184677699</v>
      </c>
      <c r="BA97">
        <v>0</v>
      </c>
      <c r="BB97">
        <v>0</v>
      </c>
      <c r="BC97">
        <v>7.5794299613119627</v>
      </c>
      <c r="BD97">
        <v>5.6691999473804744</v>
      </c>
      <c r="BE97">
        <v>0.96048752269573412</v>
      </c>
      <c r="BF97">
        <v>0.44441667787709188</v>
      </c>
      <c r="BG97">
        <v>1.046920173125679</v>
      </c>
      <c r="BH97">
        <v>8.4437065577622725</v>
      </c>
      <c r="BI97">
        <v>0.29627778525139459</v>
      </c>
      <c r="BJ97">
        <v>1.1086264153214309</v>
      </c>
      <c r="BK97">
        <v>0</v>
      </c>
      <c r="BL97">
        <v>1.046920173125679</v>
      </c>
      <c r="BM97">
        <v>0</v>
      </c>
      <c r="BN97">
        <v>0</v>
      </c>
      <c r="BO97">
        <v>2.1962665423202101</v>
      </c>
      <c r="BP97">
        <v>2.608656808609954</v>
      </c>
      <c r="BQ97">
        <v>0</v>
      </c>
      <c r="BR97">
        <v>2.608656808609954</v>
      </c>
      <c r="BS97">
        <v>0.29505054689437987</v>
      </c>
      <c r="BT97">
        <v>0</v>
      </c>
      <c r="BU97">
        <v>3.0655854903119382</v>
      </c>
      <c r="BV97">
        <v>0</v>
      </c>
      <c r="BW97">
        <v>1.046920173125679</v>
      </c>
      <c r="BX97">
        <v>2.774506610381799</v>
      </c>
      <c r="BY97">
        <v>0</v>
      </c>
      <c r="BZ97">
        <v>2.932136587740664</v>
      </c>
      <c r="CA97">
        <v>2.055964206105084</v>
      </c>
      <c r="CB97">
        <v>0</v>
      </c>
      <c r="CC97">
        <v>0.18093939609295659</v>
      </c>
      <c r="CD97">
        <v>0</v>
      </c>
      <c r="CE97">
        <v>0.74069446312848664</v>
      </c>
      <c r="CF97">
        <v>0</v>
      </c>
      <c r="CG97">
        <v>0</v>
      </c>
    </row>
    <row r="98">
      <c r="A98" t="s">
        <v>352</v>
      </c>
      <c r="B98">
        <v>2019</v>
      </c>
      <c r="C98" t="s">
        <v>355</v>
      </c>
      <c r="D98">
        <v>236</v>
      </c>
      <c r="E98" t="s">
        <v>202</v>
      </c>
      <c r="F98" t="s">
        <v>208</v>
      </c>
      <c r="G98" t="s">
        <v>210</v>
      </c>
      <c r="H98">
        <v>0</v>
      </c>
      <c r="I98">
        <v>0.1742152555239268</v>
      </c>
      <c r="J98">
        <v>0.157092884439167</v>
      </c>
      <c r="K98">
        <v>0</v>
      </c>
      <c r="L98">
        <v>0</v>
      </c>
      <c r="M98">
        <v>0</v>
      </c>
      <c r="N98">
        <v>0.3005254455473112</v>
      </c>
      <c r="O98">
        <v>0.20732303219529061</v>
      </c>
      <c r="P98">
        <v>0</v>
      </c>
      <c r="Q98">
        <v>0</v>
      </c>
      <c r="R98">
        <v>0</v>
      </c>
      <c r="S98">
        <v>0</v>
      </c>
      <c r="T98">
        <v>0</v>
      </c>
      <c r="U98">
        <v>0</v>
      </c>
      <c r="V98">
        <v>0</v>
      </c>
      <c r="W98" t="s">
        <v>155</v>
      </c>
      <c r="X98" t="s">
        <v>156</v>
      </c>
      <c r="Y98" t="s">
        <v>157</v>
      </c>
      <c r="Z98" t="s">
        <v>158</v>
      </c>
      <c r="AA98" t="s">
        <v>159</v>
      </c>
      <c r="AB98" t="s">
        <v>160</v>
      </c>
      <c r="AC98" t="s">
        <v>161</v>
      </c>
      <c r="AD98" t="s">
        <v>162</v>
      </c>
      <c r="AE98" t="s">
        <v>163</v>
      </c>
      <c r="AF98" t="s">
        <v>164</v>
      </c>
      <c r="AG98" t="s">
        <v>165</v>
      </c>
      <c r="AH98" t="s">
        <v>166</v>
      </c>
      <c r="AI98" t="s">
        <v>167</v>
      </c>
      <c r="AJ98" t="s">
        <v>168</v>
      </c>
      <c r="AK98" t="s">
        <v>169</v>
      </c>
      <c r="AL98" t="s">
        <v>170</v>
      </c>
      <c r="AM98">
        <v>0</v>
      </c>
      <c r="AN98">
        <v>0</v>
      </c>
      <c r="AO98">
        <v>0</v>
      </c>
      <c r="AP98">
        <v>0</v>
      </c>
      <c r="AQ98">
        <v>0</v>
      </c>
      <c r="AR98">
        <v>0</v>
      </c>
      <c r="AS98">
        <v>0.32705314494217691</v>
      </c>
      <c r="AT98">
        <v>0</v>
      </c>
      <c r="AU98">
        <v>0.1690270050507526</v>
      </c>
      <c r="AV98">
        <v>0</v>
      </c>
      <c r="AW98">
        <v>0.018818000381544901</v>
      </c>
      <c r="AX98">
        <v>0</v>
      </c>
      <c r="AY98">
        <v>0</v>
      </c>
      <c r="AZ98">
        <v>0</v>
      </c>
      <c r="BA98">
        <v>0</v>
      </c>
      <c r="BB98">
        <v>0</v>
      </c>
      <c r="BC98">
        <v>0</v>
      </c>
      <c r="BD98">
        <v>10.04485901318038</v>
      </c>
      <c r="BE98">
        <v>8.8241530209104049</v>
      </c>
      <c r="BF98">
        <v>0</v>
      </c>
      <c r="BG98">
        <v>0</v>
      </c>
      <c r="BH98">
        <v>0</v>
      </c>
      <c r="BI98">
        <v>10.522610235759499</v>
      </c>
      <c r="BJ98">
        <v>8.3464017983312822</v>
      </c>
      <c r="BK98">
        <v>0</v>
      </c>
      <c r="BL98">
        <v>0</v>
      </c>
      <c r="BM98">
        <v>0</v>
      </c>
      <c r="BN98">
        <v>0</v>
      </c>
      <c r="BO98">
        <v>0</v>
      </c>
      <c r="BP98">
        <v>0</v>
      </c>
      <c r="BQ98">
        <v>0</v>
      </c>
      <c r="BR98">
        <v>0</v>
      </c>
      <c r="BS98">
        <v>0</v>
      </c>
      <c r="BT98">
        <v>0</v>
      </c>
      <c r="BU98">
        <v>0</v>
      </c>
      <c r="BV98">
        <v>0</v>
      </c>
      <c r="BW98">
        <v>0</v>
      </c>
      <c r="BX98">
        <v>10.04485901318038</v>
      </c>
      <c r="BY98">
        <v>0</v>
      </c>
      <c r="BZ98">
        <v>8.3464017983312822</v>
      </c>
      <c r="CA98">
        <v>0</v>
      </c>
      <c r="CB98">
        <v>0.47775122257912211</v>
      </c>
      <c r="CC98">
        <v>0</v>
      </c>
      <c r="CD98">
        <v>0</v>
      </c>
      <c r="CE98">
        <v>0</v>
      </c>
      <c r="CF98">
        <v>0</v>
      </c>
      <c r="CG98">
        <v>0</v>
      </c>
    </row>
    <row r="99">
      <c r="A99" t="s">
        <v>352</v>
      </c>
      <c r="B99">
        <v>2019</v>
      </c>
      <c r="C99" t="s">
        <v>355</v>
      </c>
      <c r="D99">
        <v>261</v>
      </c>
      <c r="E99" t="s">
        <v>72</v>
      </c>
      <c r="F99" t="s">
        <v>49</v>
      </c>
      <c r="G99" t="s">
        <v>390</v>
      </c>
      <c r="H99">
        <v>95.158715977586198</v>
      </c>
      <c r="I99">
        <v>93.170568425647687</v>
      </c>
      <c r="J99">
        <v>94.767702037260506</v>
      </c>
      <c r="K99">
        <v>97.238954247242148</v>
      </c>
      <c r="L99">
        <v>96.963817963278927</v>
      </c>
      <c r="M99">
        <v>95.376393578199327</v>
      </c>
      <c r="N99">
        <v>91.099081677974567</v>
      </c>
      <c r="O99">
        <v>93.242734302857571</v>
      </c>
      <c r="P99">
        <v>97.006521321236534</v>
      </c>
      <c r="Q99">
        <v>96.628203647623479</v>
      </c>
      <c r="R99">
        <v>97.094805900404737</v>
      </c>
      <c r="S99">
        <v>98.193873739430614</v>
      </c>
      <c r="T99">
        <v>95.492890032344263</v>
      </c>
      <c r="U99">
        <v>98.263652165014989</v>
      </c>
      <c r="V99">
        <v>98.391737588282098</v>
      </c>
      <c r="W99" t="s">
        <v>155</v>
      </c>
      <c r="X99" t="s">
        <v>156</v>
      </c>
      <c r="Y99" t="s">
        <v>157</v>
      </c>
      <c r="Z99" t="s">
        <v>158</v>
      </c>
      <c r="AA99" t="s">
        <v>159</v>
      </c>
      <c r="AB99" t="s">
        <v>160</v>
      </c>
      <c r="AC99" t="s">
        <v>161</v>
      </c>
      <c r="AD99" t="s">
        <v>162</v>
      </c>
      <c r="AE99" t="s">
        <v>163</v>
      </c>
      <c r="AF99" t="s">
        <v>164</v>
      </c>
      <c r="AG99" t="s">
        <v>165</v>
      </c>
      <c r="AH99" t="s">
        <v>166</v>
      </c>
      <c r="AI99" t="s">
        <v>167</v>
      </c>
      <c r="AJ99" t="s">
        <v>168</v>
      </c>
      <c r="AK99" t="s">
        <v>169</v>
      </c>
      <c r="AL99" t="s">
        <v>170</v>
      </c>
      <c r="AM99">
        <v>97.956475485268683</v>
      </c>
      <c r="AN99">
        <v>98.850862000202881</v>
      </c>
      <c r="AO99">
        <v>97.986893185493713</v>
      </c>
      <c r="AP99">
        <v>90.315538795473415</v>
      </c>
      <c r="AQ99">
        <v>98.382765512481086</v>
      </c>
      <c r="AR99">
        <v>96.883554169902467</v>
      </c>
      <c r="AS99">
        <v>95.05340598458551</v>
      </c>
      <c r="AT99">
        <v>100</v>
      </c>
      <c r="AU99">
        <v>85.957742668448219</v>
      </c>
      <c r="AV99">
        <v>96.867585108365375</v>
      </c>
      <c r="AW99">
        <v>98.563269952486039</v>
      </c>
      <c r="AX99">
        <v>93.83698148910149</v>
      </c>
      <c r="AY99">
        <v>98.506841934945015</v>
      </c>
      <c r="AZ99">
        <v>98.732027733787845</v>
      </c>
      <c r="BA99">
        <v>98.142854860161748</v>
      </c>
      <c r="BB99">
        <v>97.872451411299224</v>
      </c>
      <c r="BC99">
        <v>1637.5198226584851</v>
      </c>
      <c r="BD99">
        <v>1508.784814141994</v>
      </c>
      <c r="BE99">
        <v>1398.9719159125591</v>
      </c>
      <c r="BF99">
        <v>1388.319915170373</v>
      </c>
      <c r="BG99">
        <v>1934.99731287023</v>
      </c>
      <c r="BH99">
        <v>1168.357426982878</v>
      </c>
      <c r="BI99">
        <v>1082.127495165606</v>
      </c>
      <c r="BJ99">
        <v>1025.435840583187</v>
      </c>
      <c r="BK99">
        <v>937.77903058944958</v>
      </c>
      <c r="BL99">
        <v>882.17029682335055</v>
      </c>
      <c r="BM99">
        <v>630.66289087785321</v>
      </c>
      <c r="BN99">
        <v>573.66910394958074</v>
      </c>
      <c r="BO99">
        <v>618.66599062296314</v>
      </c>
      <c r="BP99">
        <v>456.92159784687152</v>
      </c>
      <c r="BQ99">
        <v>492.80410731190489</v>
      </c>
      <c r="BR99">
        <v>315.6287725871602</v>
      </c>
      <c r="BS99">
        <v>773.07342417883694</v>
      </c>
      <c r="BT99">
        <v>408.16916342919768</v>
      </c>
      <c r="BU99">
        <v>263.7591239977541</v>
      </c>
      <c r="BV99">
        <v>580.0148981122752</v>
      </c>
      <c r="BW99">
        <v>357.66286116004818</v>
      </c>
      <c r="BX99">
        <v>763.3509182566961</v>
      </c>
      <c r="BY99">
        <v>50.378104097769842</v>
      </c>
      <c r="BZ99">
        <v>1133.970875172324</v>
      </c>
      <c r="CA99">
        <v>301.97073322941378</v>
      </c>
      <c r="CB99">
        <v>624.74917966525186</v>
      </c>
      <c r="CC99">
        <v>277.43995680306449</v>
      </c>
      <c r="CD99">
        <v>415.64962196243971</v>
      </c>
      <c r="CE99">
        <v>403.09287180544737</v>
      </c>
      <c r="CF99">
        <v>620.44835634950607</v>
      </c>
      <c r="CG99">
        <v>579.23491994646633</v>
      </c>
    </row>
    <row r="100">
      <c r="A100" t="s">
        <v>352</v>
      </c>
      <c r="B100">
        <v>2019</v>
      </c>
      <c r="C100" t="s">
        <v>355</v>
      </c>
      <c r="D100">
        <v>262</v>
      </c>
      <c r="E100" t="s">
        <v>72</v>
      </c>
      <c r="F100" t="s">
        <v>48</v>
      </c>
      <c r="G100" t="s">
        <v>210</v>
      </c>
      <c r="H100">
        <v>4.6452798776489681</v>
      </c>
      <c r="I100">
        <v>6.82943157435232</v>
      </c>
      <c r="J100">
        <v>4.9995296862982306</v>
      </c>
      <c r="K100">
        <v>2.7610457527577998</v>
      </c>
      <c r="L100">
        <v>3.0361820367210561</v>
      </c>
      <c r="M100">
        <v>4.3482669842642094</v>
      </c>
      <c r="N100">
        <v>8.9009183220253085</v>
      </c>
      <c r="O100">
        <v>6.444816836670733</v>
      </c>
      <c r="P100">
        <v>2.9934786787634411</v>
      </c>
      <c r="Q100">
        <v>3.3717963523765642</v>
      </c>
      <c r="R100">
        <v>2.9051940995952861</v>
      </c>
      <c r="S100">
        <v>1.806126260569352</v>
      </c>
      <c r="T100">
        <v>4.5071099676556852</v>
      </c>
      <c r="U100">
        <v>1.736347834985035</v>
      </c>
      <c r="V100">
        <v>1.6082624117178861</v>
      </c>
      <c r="W100" t="s">
        <v>155</v>
      </c>
      <c r="X100" t="s">
        <v>156</v>
      </c>
      <c r="Y100" t="s">
        <v>157</v>
      </c>
      <c r="Z100" t="s">
        <v>158</v>
      </c>
      <c r="AA100" t="s">
        <v>159</v>
      </c>
      <c r="AB100" t="s">
        <v>160</v>
      </c>
      <c r="AC100" t="s">
        <v>161</v>
      </c>
      <c r="AD100" t="s">
        <v>162</v>
      </c>
      <c r="AE100" t="s">
        <v>163</v>
      </c>
      <c r="AF100" t="s">
        <v>164</v>
      </c>
      <c r="AG100" t="s">
        <v>165</v>
      </c>
      <c r="AH100" t="s">
        <v>166</v>
      </c>
      <c r="AI100" t="s">
        <v>167</v>
      </c>
      <c r="AJ100" t="s">
        <v>168</v>
      </c>
      <c r="AK100" t="s">
        <v>169</v>
      </c>
      <c r="AL100" t="s">
        <v>170</v>
      </c>
      <c r="AM100">
        <v>2.0435245147312888</v>
      </c>
      <c r="AN100">
        <v>1.149137999797115</v>
      </c>
      <c r="AO100">
        <v>2.0131068145063109</v>
      </c>
      <c r="AP100">
        <v>9.684461204526567</v>
      </c>
      <c r="AQ100">
        <v>1.61723448751892</v>
      </c>
      <c r="AR100">
        <v>3.1164458300975348</v>
      </c>
      <c r="AS100">
        <v>4.526596521718913</v>
      </c>
      <c r="AT100">
        <v>0</v>
      </c>
      <c r="AU100">
        <v>14.04225733155182</v>
      </c>
      <c r="AV100">
        <v>3.132414891634741</v>
      </c>
      <c r="AW100">
        <v>1.436730047513969</v>
      </c>
      <c r="AX100">
        <v>6.1630185108984703</v>
      </c>
      <c r="AY100">
        <v>0.6788074223714391</v>
      </c>
      <c r="AZ100">
        <v>1.2679722662121491</v>
      </c>
      <c r="BA100">
        <v>1.8571451398382339</v>
      </c>
      <c r="BB100">
        <v>2.1275485887007739</v>
      </c>
      <c r="BC100">
        <v>79.937374136473949</v>
      </c>
      <c r="BD100">
        <v>110.5943950189332</v>
      </c>
      <c r="BE100">
        <v>73.803642734234401</v>
      </c>
      <c r="BF100">
        <v>39.420567970155261</v>
      </c>
      <c r="BG100">
        <v>60.589652984425818</v>
      </c>
      <c r="BH100">
        <v>53.2661158067814</v>
      </c>
      <c r="BI100">
        <v>105.7302474522709</v>
      </c>
      <c r="BJ100">
        <v>70.876795063200888</v>
      </c>
      <c r="BK100">
        <v>28.938482642469658</v>
      </c>
      <c r="BL100">
        <v>30.782923377641421</v>
      </c>
      <c r="BM100">
        <v>18.87019694226926</v>
      </c>
      <c r="BN100">
        <v>10.5517665620372</v>
      </c>
      <c r="BO100">
        <v>29.200034180993821</v>
      </c>
      <c r="BP100">
        <v>8.0739399533715392</v>
      </c>
      <c r="BQ100">
        <v>8.055130863186557</v>
      </c>
      <c r="BR100">
        <v>6.5845073655534643</v>
      </c>
      <c r="BS100">
        <v>8.9869529752340611</v>
      </c>
      <c r="BT100">
        <v>8.3856942256059135</v>
      </c>
      <c r="BU100">
        <v>28.282674695444388</v>
      </c>
      <c r="BV100">
        <v>9.5343944807380367</v>
      </c>
      <c r="BW100">
        <v>11.50491372651619</v>
      </c>
      <c r="BX100">
        <v>36.35200207336122</v>
      </c>
      <c r="BY100">
        <v>0</v>
      </c>
      <c r="BZ100">
        <v>185.2481270602247</v>
      </c>
      <c r="CA100">
        <v>9.7648518908312347</v>
      </c>
      <c r="CB100">
        <v>9.1067993078706753</v>
      </c>
      <c r="CC100">
        <v>18.221681498128191</v>
      </c>
      <c r="CD100">
        <v>2.864227935358227</v>
      </c>
      <c r="CE100">
        <v>5.1767455190450349</v>
      </c>
      <c r="CF100">
        <v>11.74066773538329</v>
      </c>
      <c r="CG100">
        <v>12.591392354928161</v>
      </c>
    </row>
    <row r="101">
      <c r="A101" t="s">
        <v>352</v>
      </c>
      <c r="B101">
        <v>2019</v>
      </c>
      <c r="C101" t="s">
        <v>355</v>
      </c>
      <c r="D101">
        <v>263</v>
      </c>
      <c r="E101" t="s">
        <v>72</v>
      </c>
      <c r="F101" t="s">
        <v>112</v>
      </c>
      <c r="G101" t="s">
        <v>210</v>
      </c>
      <c r="H101">
        <v>0.1960041447647479</v>
      </c>
      <c r="I101">
        <v>0</v>
      </c>
      <c r="J101">
        <v>0.2327682764412396</v>
      </c>
      <c r="K101">
        <v>0</v>
      </c>
      <c r="L101">
        <v>0</v>
      </c>
      <c r="M101">
        <v>0.27533943753636292</v>
      </c>
      <c r="N101">
        <v>0</v>
      </c>
      <c r="O101">
        <v>0.31244886047171389</v>
      </c>
      <c r="P101">
        <v>0</v>
      </c>
      <c r="Q101">
        <v>0</v>
      </c>
      <c r="R101">
        <v>0</v>
      </c>
      <c r="S101">
        <v>0</v>
      </c>
      <c r="T101">
        <v>0</v>
      </c>
      <c r="U101">
        <v>0</v>
      </c>
      <c r="V101">
        <v>0</v>
      </c>
      <c r="W101" t="s">
        <v>155</v>
      </c>
      <c r="X101" t="s">
        <v>156</v>
      </c>
      <c r="Y101" t="s">
        <v>157</v>
      </c>
      <c r="Z101" t="s">
        <v>158</v>
      </c>
      <c r="AA101" t="s">
        <v>159</v>
      </c>
      <c r="AB101" t="s">
        <v>160</v>
      </c>
      <c r="AC101" t="s">
        <v>161</v>
      </c>
      <c r="AD101" t="s">
        <v>162</v>
      </c>
      <c r="AE101" t="s">
        <v>163</v>
      </c>
      <c r="AF101" t="s">
        <v>164</v>
      </c>
      <c r="AG101" t="s">
        <v>165</v>
      </c>
      <c r="AH101" t="s">
        <v>166</v>
      </c>
      <c r="AI101" t="s">
        <v>167</v>
      </c>
      <c r="AJ101" t="s">
        <v>168</v>
      </c>
      <c r="AK101" t="s">
        <v>169</v>
      </c>
      <c r="AL101" t="s">
        <v>170</v>
      </c>
      <c r="AM101">
        <v>0</v>
      </c>
      <c r="AN101">
        <v>0</v>
      </c>
      <c r="AO101">
        <v>0</v>
      </c>
      <c r="AP101">
        <v>0</v>
      </c>
      <c r="AQ101">
        <v>0</v>
      </c>
      <c r="AR101">
        <v>0</v>
      </c>
      <c r="AS101">
        <v>0.41999749369553713</v>
      </c>
      <c r="AT101">
        <v>0</v>
      </c>
      <c r="AU101">
        <v>0</v>
      </c>
      <c r="AV101">
        <v>0</v>
      </c>
      <c r="AW101">
        <v>0</v>
      </c>
      <c r="AX101">
        <v>0</v>
      </c>
      <c r="AY101">
        <v>0.81435064268357582</v>
      </c>
      <c r="AZ101">
        <v>0</v>
      </c>
      <c r="BA101">
        <v>0</v>
      </c>
      <c r="BB101">
        <v>0</v>
      </c>
      <c r="BC101">
        <v>3.3728983107663781</v>
      </c>
      <c r="BD101">
        <v>0</v>
      </c>
      <c r="BE101">
        <v>3.4361525567923179</v>
      </c>
      <c r="BF101">
        <v>0</v>
      </c>
      <c r="BG101">
        <v>0</v>
      </c>
      <c r="BH101">
        <v>3.3728983107663781</v>
      </c>
      <c r="BI101">
        <v>0</v>
      </c>
      <c r="BJ101">
        <v>3.4361525567923179</v>
      </c>
      <c r="BK101">
        <v>0</v>
      </c>
      <c r="BL101">
        <v>0</v>
      </c>
      <c r="BM101">
        <v>0</v>
      </c>
      <c r="BN101">
        <v>0</v>
      </c>
      <c r="BO101">
        <v>0</v>
      </c>
      <c r="BP101">
        <v>0</v>
      </c>
      <c r="BQ101">
        <v>0</v>
      </c>
      <c r="BR101">
        <v>0</v>
      </c>
      <c r="BS101">
        <v>0</v>
      </c>
      <c r="BT101">
        <v>0</v>
      </c>
      <c r="BU101">
        <v>0</v>
      </c>
      <c r="BV101">
        <v>0</v>
      </c>
      <c r="BW101">
        <v>0</v>
      </c>
      <c r="BX101">
        <v>3.3728983107663781</v>
      </c>
      <c r="BY101">
        <v>0</v>
      </c>
      <c r="BZ101">
        <v>0</v>
      </c>
      <c r="CA101">
        <v>0</v>
      </c>
      <c r="CB101">
        <v>0</v>
      </c>
      <c r="CC101">
        <v>0</v>
      </c>
      <c r="CD101">
        <v>3.4361525567923179</v>
      </c>
      <c r="CE101">
        <v>0</v>
      </c>
      <c r="CF101">
        <v>0</v>
      </c>
      <c r="CG101">
        <v>0</v>
      </c>
    </row>
    <row r="102">
      <c r="A102" t="s">
        <v>352</v>
      </c>
      <c r="B102">
        <v>2019</v>
      </c>
      <c r="C102" t="s">
        <v>355</v>
      </c>
      <c r="D102">
        <v>264</v>
      </c>
      <c r="E102" t="s">
        <v>73</v>
      </c>
      <c r="F102" t="s">
        <v>88</v>
      </c>
      <c r="G102" t="s">
        <v>210</v>
      </c>
      <c r="H102">
        <v>2.0739681313716658</v>
      </c>
      <c r="I102">
        <v>1.4051554076855659</v>
      </c>
      <c r="J102">
        <v>1.185587617594053</v>
      </c>
      <c r="K102">
        <v>3.4028131876864371</v>
      </c>
      <c r="L102">
        <v>4.5901755305567589</v>
      </c>
      <c r="M102">
        <v>0.86555973133507214</v>
      </c>
      <c r="N102">
        <v>1.7264605062345979</v>
      </c>
      <c r="O102">
        <v>1.696450232666207</v>
      </c>
      <c r="P102">
        <v>1.460791320319327</v>
      </c>
      <c r="Q102">
        <v>4.1025886514514243</v>
      </c>
      <c r="R102">
        <v>2.1111878481552369</v>
      </c>
      <c r="S102">
        <v>8.0685902344493918</v>
      </c>
      <c r="T102">
        <v>1.5454653565320129</v>
      </c>
      <c r="U102">
        <v>5.7140206179615269</v>
      </c>
      <c r="V102">
        <v>3.4603402664609431</v>
      </c>
      <c r="W102" t="s">
        <v>155</v>
      </c>
      <c r="X102" t="s">
        <v>156</v>
      </c>
      <c r="Y102" t="s">
        <v>157</v>
      </c>
      <c r="Z102" t="s">
        <v>158</v>
      </c>
      <c r="AA102" t="s">
        <v>159</v>
      </c>
      <c r="AB102" t="s">
        <v>160</v>
      </c>
      <c r="AC102" t="s">
        <v>161</v>
      </c>
      <c r="AD102" t="s">
        <v>162</v>
      </c>
      <c r="AE102" t="s">
        <v>163</v>
      </c>
      <c r="AF102" t="s">
        <v>164</v>
      </c>
      <c r="AG102" t="s">
        <v>165</v>
      </c>
      <c r="AH102" t="s">
        <v>166</v>
      </c>
      <c r="AI102" t="s">
        <v>167</v>
      </c>
      <c r="AJ102" t="s">
        <v>168</v>
      </c>
      <c r="AK102" t="s">
        <v>169</v>
      </c>
      <c r="AL102" t="s">
        <v>170</v>
      </c>
      <c r="AM102">
        <v>0.6776538954202278</v>
      </c>
      <c r="AN102">
        <v>3.263575511556839</v>
      </c>
      <c r="AO102">
        <v>0.0030722182269682001</v>
      </c>
      <c r="AP102">
        <v>4.9673568671924206</v>
      </c>
      <c r="AQ102">
        <v>1.1559437596711351</v>
      </c>
      <c r="AR102">
        <v>4.9354823890994366</v>
      </c>
      <c r="AS102">
        <v>1.1626648756971181</v>
      </c>
      <c r="AT102">
        <v>0</v>
      </c>
      <c r="AU102">
        <v>0.62753497694004101</v>
      </c>
      <c r="AV102">
        <v>0.31589443021582292</v>
      </c>
      <c r="AW102">
        <v>2.034172103083248</v>
      </c>
      <c r="AX102">
        <v>1.3210264331472019</v>
      </c>
      <c r="AY102">
        <v>19.44598816900605</v>
      </c>
      <c r="AZ102">
        <v>3.3056052878089299</v>
      </c>
      <c r="BA102">
        <v>1.094771367554545</v>
      </c>
      <c r="BB102">
        <v>1.8656200326418471</v>
      </c>
      <c r="BC102">
        <v>35.689467767545523</v>
      </c>
      <c r="BD102">
        <v>22.754794528460518</v>
      </c>
      <c r="BE102">
        <v>17.501783257503</v>
      </c>
      <c r="BF102">
        <v>48.6857396379677</v>
      </c>
      <c r="BG102">
        <v>91.600944597640478</v>
      </c>
      <c r="BH102">
        <v>10.60307590445305</v>
      </c>
      <c r="BI102">
        <v>20.507894796547479</v>
      </c>
      <c r="BJ102">
        <v>18.656690876216629</v>
      </c>
      <c r="BK102">
        <v>14.12172552529872</v>
      </c>
      <c r="BL102">
        <v>37.578171191624342</v>
      </c>
      <c r="BM102">
        <v>13.71286361980591</v>
      </c>
      <c r="BN102">
        <v>47.138388105715649</v>
      </c>
      <c r="BO102">
        <v>10.01254497008626</v>
      </c>
      <c r="BP102">
        <v>26.569940902506971</v>
      </c>
      <c r="BQ102">
        <v>17.331433896862212</v>
      </c>
      <c r="BR102">
        <v>2.1834908431608491</v>
      </c>
      <c r="BS102">
        <v>25.52313095438932</v>
      </c>
      <c r="BT102">
        <v>0.012797474262192099</v>
      </c>
      <c r="BU102">
        <v>14.506758342458861</v>
      </c>
      <c r="BV102">
        <v>6.814858257914258</v>
      </c>
      <c r="BW102">
        <v>18.220210515756641</v>
      </c>
      <c r="BX102">
        <v>9.3370804685539497</v>
      </c>
      <c r="BY102">
        <v>0</v>
      </c>
      <c r="BZ102">
        <v>8.2785606614486564</v>
      </c>
      <c r="CA102">
        <v>0.98475535039555839</v>
      </c>
      <c r="CB102">
        <v>12.95493424566196</v>
      </c>
      <c r="CC102">
        <v>3.9057683946348289</v>
      </c>
      <c r="CD102">
        <v>82.05234755644031</v>
      </c>
      <c r="CE102">
        <v>13.49578205879571</v>
      </c>
      <c r="CF102">
        <v>6.9210244245038766</v>
      </c>
      <c r="CG102">
        <v>11.04123024074031</v>
      </c>
    </row>
    <row r="103">
      <c r="A103" t="s">
        <v>352</v>
      </c>
      <c r="B103">
        <v>2019</v>
      </c>
      <c r="C103" t="s">
        <v>355</v>
      </c>
      <c r="D103">
        <v>265</v>
      </c>
      <c r="E103" t="s">
        <v>73</v>
      </c>
      <c r="F103" t="s">
        <v>89</v>
      </c>
      <c r="G103" t="s">
        <v>210</v>
      </c>
      <c r="H103">
        <v>95.679668471163907</v>
      </c>
      <c r="I103">
        <v>95.813450529761298</v>
      </c>
      <c r="J103">
        <v>96.671168769700145</v>
      </c>
      <c r="K103">
        <v>94.481569001313986</v>
      </c>
      <c r="L103">
        <v>92.67617987918338</v>
      </c>
      <c r="M103">
        <v>96.771515453286426</v>
      </c>
      <c r="N103">
        <v>95.247925071430871</v>
      </c>
      <c r="O103">
        <v>95.991073720184644</v>
      </c>
      <c r="P103">
        <v>95.617769962290325</v>
      </c>
      <c r="Q103">
        <v>93.076859793697082</v>
      </c>
      <c r="R103">
        <v>96.426417317869792</v>
      </c>
      <c r="S103">
        <v>88.084150725566715</v>
      </c>
      <c r="T103">
        <v>95.632283452018754</v>
      </c>
      <c r="U103">
        <v>93.92793490818741</v>
      </c>
      <c r="V103">
        <v>95.773230325217654</v>
      </c>
      <c r="W103" t="s">
        <v>155</v>
      </c>
      <c r="X103" t="s">
        <v>156</v>
      </c>
      <c r="Y103" t="s">
        <v>157</v>
      </c>
      <c r="Z103" t="s">
        <v>158</v>
      </c>
      <c r="AA103" t="s">
        <v>159</v>
      </c>
      <c r="AB103" t="s">
        <v>160</v>
      </c>
      <c r="AC103" t="s">
        <v>161</v>
      </c>
      <c r="AD103" t="s">
        <v>162</v>
      </c>
      <c r="AE103" t="s">
        <v>163</v>
      </c>
      <c r="AF103" t="s">
        <v>164</v>
      </c>
      <c r="AG103" t="s">
        <v>165</v>
      </c>
      <c r="AH103" t="s">
        <v>166</v>
      </c>
      <c r="AI103" t="s">
        <v>167</v>
      </c>
      <c r="AJ103" t="s">
        <v>168</v>
      </c>
      <c r="AK103" t="s">
        <v>169</v>
      </c>
      <c r="AL103" t="s">
        <v>170</v>
      </c>
      <c r="AM103">
        <v>98.897435309885907</v>
      </c>
      <c r="AN103">
        <v>96.511056743795692</v>
      </c>
      <c r="AO103">
        <v>97.75071144876874</v>
      </c>
      <c r="AP103">
        <v>86.88960895420739</v>
      </c>
      <c r="AQ103">
        <v>96.96713034481364</v>
      </c>
      <c r="AR103">
        <v>94.619171805614812</v>
      </c>
      <c r="AS103">
        <v>95.829474615910669</v>
      </c>
      <c r="AT103">
        <v>95.582587312720406</v>
      </c>
      <c r="AU103">
        <v>96.690326065654048</v>
      </c>
      <c r="AV103">
        <v>99.468693189390137</v>
      </c>
      <c r="AW103">
        <v>95.014245109884996</v>
      </c>
      <c r="AX103">
        <v>94.864869824685954</v>
      </c>
      <c r="AY103">
        <v>79.498300142182757</v>
      </c>
      <c r="AZ103">
        <v>93.239259985728907</v>
      </c>
      <c r="BA103">
        <v>94.942003409897495</v>
      </c>
      <c r="BB103">
        <v>95.590929272507935</v>
      </c>
      <c r="BC103">
        <v>1646.484529949174</v>
      </c>
      <c r="BD103">
        <v>1551.583097458644</v>
      </c>
      <c r="BE103">
        <v>1427.0711147356981</v>
      </c>
      <c r="BF103">
        <v>1351.794769583609</v>
      </c>
      <c r="BG103">
        <v>1849.4337661209991</v>
      </c>
      <c r="BH103">
        <v>1185.447620301708</v>
      </c>
      <c r="BI103">
        <v>1131.409852643867</v>
      </c>
      <c r="BJ103">
        <v>1055.660670020952</v>
      </c>
      <c r="BK103">
        <v>924.3537279872703</v>
      </c>
      <c r="BL103">
        <v>852.54907778018537</v>
      </c>
      <c r="BM103">
        <v>626.32148587907682</v>
      </c>
      <c r="BN103">
        <v>514.60599215167167</v>
      </c>
      <c r="BO103">
        <v>619.56907322984659</v>
      </c>
      <c r="BP103">
        <v>436.76070607098808</v>
      </c>
      <c r="BQ103">
        <v>479.6890717825608</v>
      </c>
      <c r="BR103">
        <v>318.66067010109668</v>
      </c>
      <c r="BS103">
        <v>754.7747343659081</v>
      </c>
      <c r="BT103">
        <v>407.18533693197628</v>
      </c>
      <c r="BU103">
        <v>253.75397686735371</v>
      </c>
      <c r="BV103">
        <v>571.66903099559386</v>
      </c>
      <c r="BW103">
        <v>349.30349117088372</v>
      </c>
      <c r="BX103">
        <v>769.58333777092525</v>
      </c>
      <c r="BY103">
        <v>48.152695335744028</v>
      </c>
      <c r="BZ103">
        <v>1275.5571547787181</v>
      </c>
      <c r="CA103">
        <v>310.07931272540628</v>
      </c>
      <c r="CB103">
        <v>605.11266275555352</v>
      </c>
      <c r="CC103">
        <v>280.47902829596029</v>
      </c>
      <c r="CD103">
        <v>335.4430794012975</v>
      </c>
      <c r="CE103">
        <v>380.66756993992408</v>
      </c>
      <c r="CF103">
        <v>600.21292480367345</v>
      </c>
      <c r="CG103">
        <v>565.73227160811803</v>
      </c>
    </row>
    <row r="104">
      <c r="A104" t="s">
        <v>352</v>
      </c>
      <c r="B104">
        <v>2019</v>
      </c>
      <c r="C104" t="s">
        <v>355</v>
      </c>
      <c r="D104">
        <v>266</v>
      </c>
      <c r="E104" t="s">
        <v>73</v>
      </c>
      <c r="F104" t="s">
        <v>90</v>
      </c>
      <c r="G104" t="s">
        <v>391</v>
      </c>
      <c r="H104">
        <v>1.945465814991898</v>
      </c>
      <c r="I104">
        <v>2.6880615625980901</v>
      </c>
      <c r="J104">
        <v>1.9971989632543321</v>
      </c>
      <c r="K104">
        <v>1.905292996207326</v>
      </c>
      <c r="L104">
        <v>2.6796933238280718</v>
      </c>
      <c r="M104">
        <v>1.9402349216853201</v>
      </c>
      <c r="N104">
        <v>2.9315426745655389</v>
      </c>
      <c r="O104">
        <v>2.1345205267301668</v>
      </c>
      <c r="P104">
        <v>2.9008676056934699</v>
      </c>
      <c r="Q104">
        <v>2.492020435099545</v>
      </c>
      <c r="R104">
        <v>1.344533923899309</v>
      </c>
      <c r="S104">
        <v>3.8472590399837472</v>
      </c>
      <c r="T104">
        <v>2.7742321843756841</v>
      </c>
      <c r="U104">
        <v>0.35804447385113158</v>
      </c>
      <c r="V104">
        <v>0.68777086912576801</v>
      </c>
      <c r="W104" t="s">
        <v>155</v>
      </c>
      <c r="X104" t="s">
        <v>156</v>
      </c>
      <c r="Y104" t="s">
        <v>157</v>
      </c>
      <c r="Z104" t="s">
        <v>158</v>
      </c>
      <c r="AA104" t="s">
        <v>159</v>
      </c>
      <c r="AB104" t="s">
        <v>160</v>
      </c>
      <c r="AC104" t="s">
        <v>161</v>
      </c>
      <c r="AD104" t="s">
        <v>162</v>
      </c>
      <c r="AE104" t="s">
        <v>163</v>
      </c>
      <c r="AF104" t="s">
        <v>164</v>
      </c>
      <c r="AG104" t="s">
        <v>165</v>
      </c>
      <c r="AH104" t="s">
        <v>166</v>
      </c>
      <c r="AI104" t="s">
        <v>167</v>
      </c>
      <c r="AJ104" t="s">
        <v>168</v>
      </c>
      <c r="AK104" t="s">
        <v>169</v>
      </c>
      <c r="AL104" t="s">
        <v>170</v>
      </c>
      <c r="AM104">
        <v>0.35074023257811582</v>
      </c>
      <c r="AN104">
        <v>0.22536774464740361</v>
      </c>
      <c r="AO104">
        <v>1.812890971243353</v>
      </c>
      <c r="AP104">
        <v>7.8808985487097472</v>
      </c>
      <c r="AQ104">
        <v>1.8769258955152011</v>
      </c>
      <c r="AR104">
        <v>0.44534580528572099</v>
      </c>
      <c r="AS104">
        <v>2.5878630146966568</v>
      </c>
      <c r="AT104">
        <v>4.4174126872795982</v>
      </c>
      <c r="AU104">
        <v>2.682138957405896</v>
      </c>
      <c r="AV104">
        <v>0.089033301783870797</v>
      </c>
      <c r="AW104">
        <v>2.4790775121711301</v>
      </c>
      <c r="AX104">
        <v>3.6416216526240222</v>
      </c>
      <c r="AY104">
        <v>0.64853636746955967</v>
      </c>
      <c r="AZ104">
        <v>3.455134726462143</v>
      </c>
      <c r="BA104">
        <v>3.7864681930969399</v>
      </c>
      <c r="BB104">
        <v>2.5434506948502471</v>
      </c>
      <c r="BC104">
        <v>33.478161234374483</v>
      </c>
      <c r="BD104">
        <v>43.529910074159801</v>
      </c>
      <c r="BE104">
        <v>29.482884991597061</v>
      </c>
      <c r="BF104">
        <v>27.25997391895055</v>
      </c>
      <c r="BG104">
        <v>53.475610695190397</v>
      </c>
      <c r="BH104">
        <v>23.767808739632819</v>
      </c>
      <c r="BI104">
        <v>34.822556637973967</v>
      </c>
      <c r="BJ104">
        <v>23.474363626663141</v>
      </c>
      <c r="BK104">
        <v>28.043195179910239</v>
      </c>
      <c r="BL104">
        <v>22.82597122918153</v>
      </c>
      <c r="BM104">
        <v>8.7331927126922331</v>
      </c>
      <c r="BN104">
        <v>22.476490254229969</v>
      </c>
      <c r="BO104">
        <v>17.973307771746729</v>
      </c>
      <c r="BP104">
        <v>1.6648908267481199</v>
      </c>
      <c r="BQ104">
        <v>3.4447639354935271</v>
      </c>
      <c r="BR104">
        <v>1.130131607503724</v>
      </c>
      <c r="BS104">
        <v>1.7625118337731089</v>
      </c>
      <c r="BT104">
        <v>7.5516854046995334</v>
      </c>
      <c r="BU104">
        <v>23.015517874838121</v>
      </c>
      <c r="BV104">
        <v>11.06540333950495</v>
      </c>
      <c r="BW104">
        <v>1.644073199923948</v>
      </c>
      <c r="BX104">
        <v>20.782502090578291</v>
      </c>
      <c r="BY104">
        <v>2.2254087620258081</v>
      </c>
      <c r="BZ104">
        <v>35.38328679238051</v>
      </c>
      <c r="CA104">
        <v>0.2775484842678228</v>
      </c>
      <c r="CB104">
        <v>15.78838197190726</v>
      </c>
      <c r="CC104">
        <v>10.76687823887915</v>
      </c>
      <c r="CD104">
        <v>2.7364992184567161</v>
      </c>
      <c r="CE104">
        <v>14.10626532577264</v>
      </c>
      <c r="CF104">
        <v>23.937636317224289</v>
      </c>
      <c r="CG104">
        <v>15.052810452536409</v>
      </c>
    </row>
    <row r="105">
      <c r="A105" t="s">
        <v>352</v>
      </c>
      <c r="B105">
        <v>2019</v>
      </c>
      <c r="C105" t="s">
        <v>355</v>
      </c>
      <c r="D105">
        <v>267</v>
      </c>
      <c r="E105" t="s">
        <v>73</v>
      </c>
      <c r="F105" t="s">
        <v>112</v>
      </c>
      <c r="G105" t="s">
        <v>210</v>
      </c>
      <c r="H105">
        <v>0.30089758247247139</v>
      </c>
      <c r="I105">
        <v>0.093332499955117998</v>
      </c>
      <c r="J105">
        <v>0.14604464945150661</v>
      </c>
      <c r="K105">
        <v>0.21032481479212789</v>
      </c>
      <c r="L105">
        <v>0.053951266431726402</v>
      </c>
      <c r="M105">
        <v>0.42268989369311732</v>
      </c>
      <c r="N105">
        <v>0.094071747768854699</v>
      </c>
      <c r="O105">
        <v>0.17795552041899709</v>
      </c>
      <c r="P105">
        <v>0.020571111696936099</v>
      </c>
      <c r="Q105">
        <v>0.32853111975188459</v>
      </c>
      <c r="R105">
        <v>0.11786091007571239</v>
      </c>
      <c r="S105">
        <v>0</v>
      </c>
      <c r="T105">
        <v>0.048019007073494199</v>
      </c>
      <c r="U105">
        <v>0</v>
      </c>
      <c r="V105">
        <v>0.078658539195654298</v>
      </c>
      <c r="W105" t="s">
        <v>155</v>
      </c>
      <c r="X105" t="s">
        <v>156</v>
      </c>
      <c r="Y105" t="s">
        <v>157</v>
      </c>
      <c r="Z105" t="s">
        <v>158</v>
      </c>
      <c r="AA105" t="s">
        <v>159</v>
      </c>
      <c r="AB105" t="s">
        <v>160</v>
      </c>
      <c r="AC105" t="s">
        <v>161</v>
      </c>
      <c r="AD105" t="s">
        <v>162</v>
      </c>
      <c r="AE105" t="s">
        <v>163</v>
      </c>
      <c r="AF105" t="s">
        <v>164</v>
      </c>
      <c r="AG105" t="s">
        <v>165</v>
      </c>
      <c r="AH105" t="s">
        <v>166</v>
      </c>
      <c r="AI105" t="s">
        <v>167</v>
      </c>
      <c r="AJ105" t="s">
        <v>168</v>
      </c>
      <c r="AK105" t="s">
        <v>169</v>
      </c>
      <c r="AL105" t="s">
        <v>170</v>
      </c>
      <c r="AM105">
        <v>0.074170562115718999</v>
      </c>
      <c r="AN105">
        <v>0</v>
      </c>
      <c r="AO105">
        <v>0.43332536176094938</v>
      </c>
      <c r="AP105">
        <v>0.26213562989040079</v>
      </c>
      <c r="AQ105">
        <v>0</v>
      </c>
      <c r="AR105">
        <v>0</v>
      </c>
      <c r="AS105">
        <v>0.41999749369553713</v>
      </c>
      <c r="AT105">
        <v>0</v>
      </c>
      <c r="AU105">
        <v>0</v>
      </c>
      <c r="AV105">
        <v>0.12637907861017719</v>
      </c>
      <c r="AW105">
        <v>0.47250527486057142</v>
      </c>
      <c r="AX105">
        <v>0.17248208954272781</v>
      </c>
      <c r="AY105">
        <v>0.40717532134178791</v>
      </c>
      <c r="AZ105">
        <v>0</v>
      </c>
      <c r="BA105">
        <v>0.1767570294510924</v>
      </c>
      <c r="BB105">
        <v>0</v>
      </c>
      <c r="BC105">
        <v>5.1779361546318636</v>
      </c>
      <c r="BD105">
        <v>1.511407099663312</v>
      </c>
      <c r="BE105">
        <v>2.1559282187893638</v>
      </c>
      <c r="BF105">
        <v>3.009221666774879</v>
      </c>
      <c r="BG105">
        <v>1.07664444082505</v>
      </c>
      <c r="BH105">
        <v>5.1779361546318636</v>
      </c>
      <c r="BI105">
        <v>1.117438539488302</v>
      </c>
      <c r="BJ105">
        <v>1.9570636793485821</v>
      </c>
      <c r="BK105">
        <v>0.19886453944078161</v>
      </c>
      <c r="BL105">
        <v>3.009221666774879</v>
      </c>
      <c r="BM105">
        <v>0.76554560854767217</v>
      </c>
      <c r="BN105">
        <v>0</v>
      </c>
      <c r="BO105">
        <v>0.31109883227737789</v>
      </c>
      <c r="BP105">
        <v>0</v>
      </c>
      <c r="BQ105">
        <v>0.39396856017500981</v>
      </c>
      <c r="BR105">
        <v>0.23898740095242299</v>
      </c>
      <c r="BS105">
        <v>0</v>
      </c>
      <c r="BT105">
        <v>1.805037843865485</v>
      </c>
      <c r="BU105">
        <v>0.76554560854767217</v>
      </c>
      <c r="BV105">
        <v>0</v>
      </c>
      <c r="BW105">
        <v>0</v>
      </c>
      <c r="BX105">
        <v>3.3728983107663781</v>
      </c>
      <c r="BY105">
        <v>0</v>
      </c>
      <c r="BZ105">
        <v>0</v>
      </c>
      <c r="CA105">
        <v>0.39396856017500981</v>
      </c>
      <c r="CB105">
        <v>3.009221666774879</v>
      </c>
      <c r="CC105">
        <v>0.50996337171815942</v>
      </c>
      <c r="CD105">
        <v>1.718076278396159</v>
      </c>
      <c r="CE105">
        <v>0</v>
      </c>
      <c r="CF105">
        <v>1.117438539488302</v>
      </c>
      <c r="CG105">
        <v>0</v>
      </c>
    </row>
    <row r="106">
      <c r="A106" t="s">
        <v>352</v>
      </c>
      <c r="B106">
        <v>2019</v>
      </c>
      <c r="C106" t="s">
        <v>355</v>
      </c>
      <c r="D106">
        <v>268</v>
      </c>
      <c r="E106" t="s">
        <v>115</v>
      </c>
      <c r="F106" t="s">
        <v>88</v>
      </c>
      <c r="G106" t="s">
        <v>392</v>
      </c>
      <c r="H106">
        <v>2.148723673904763</v>
      </c>
      <c r="I106">
        <v>1.4438362148751409</v>
      </c>
      <c r="J106">
        <v>1.10393339782685</v>
      </c>
      <c r="K106">
        <v>3.5068098574378701</v>
      </c>
      <c r="L106">
        <v>4.7045132332022526</v>
      </c>
      <c r="M106">
        <v>0.86242152940983441</v>
      </c>
      <c r="N106">
        <v>1.895145894376246</v>
      </c>
      <c r="O106">
        <v>1.635686093705605</v>
      </c>
      <c r="P106">
        <v>1.5061885944956619</v>
      </c>
      <c r="Q106">
        <v>4.2597411550741828</v>
      </c>
      <c r="R106">
        <v>2.1222571190798649</v>
      </c>
      <c r="S106">
        <v>8.2169996224615574</v>
      </c>
      <c r="T106">
        <v>1.5748199997372909</v>
      </c>
      <c r="U106">
        <v>5.8149890545142</v>
      </c>
      <c r="V106">
        <v>3.285903610772213</v>
      </c>
      <c r="W106" t="s">
        <v>155</v>
      </c>
      <c r="X106" t="s">
        <v>156</v>
      </c>
      <c r="Y106" t="s">
        <v>157</v>
      </c>
      <c r="Z106" t="s">
        <v>158</v>
      </c>
      <c r="AA106" t="s">
        <v>159</v>
      </c>
      <c r="AB106" t="s">
        <v>160</v>
      </c>
      <c r="AC106" t="s">
        <v>161</v>
      </c>
      <c r="AD106" t="s">
        <v>162</v>
      </c>
      <c r="AE106" t="s">
        <v>163</v>
      </c>
      <c r="AF106" t="s">
        <v>164</v>
      </c>
      <c r="AG106" t="s">
        <v>165</v>
      </c>
      <c r="AH106" t="s">
        <v>166</v>
      </c>
      <c r="AI106" t="s">
        <v>167</v>
      </c>
      <c r="AJ106" t="s">
        <v>168</v>
      </c>
      <c r="AK106" t="s">
        <v>169</v>
      </c>
      <c r="AL106" t="s">
        <v>170</v>
      </c>
      <c r="AM106">
        <v>0.6923150164396431</v>
      </c>
      <c r="AN106">
        <v>3.301514468887627</v>
      </c>
      <c r="AO106">
        <v>0.0031492628055586002</v>
      </c>
      <c r="AP106">
        <v>5.5160123799639651</v>
      </c>
      <c r="AQ106">
        <v>1.1749453815917481</v>
      </c>
      <c r="AR106">
        <v>4.675933287221917</v>
      </c>
      <c r="AS106">
        <v>1.187201297201268</v>
      </c>
      <c r="AT106">
        <v>0</v>
      </c>
      <c r="AU106">
        <v>0.68221185236345949</v>
      </c>
      <c r="AV106">
        <v>0.32653555106462251</v>
      </c>
      <c r="AW106">
        <v>2.0464727965391321</v>
      </c>
      <c r="AX106">
        <v>1.410381138655213</v>
      </c>
      <c r="AY106">
        <v>19.327401501956281</v>
      </c>
      <c r="AZ106">
        <v>3.3480577312985682</v>
      </c>
      <c r="BA106">
        <v>1.11548759113888</v>
      </c>
      <c r="BB106">
        <v>1.9061748282995019</v>
      </c>
      <c r="BC106">
        <v>35.146990818872098</v>
      </c>
      <c r="BD106">
        <v>21.77869329037166</v>
      </c>
      <c r="BE106">
        <v>15.43888461217386</v>
      </c>
      <c r="BF106">
        <v>48.6857396379677</v>
      </c>
      <c r="BG106">
        <v>90.98155376589483</v>
      </c>
      <c r="BH106">
        <v>10.06059895577963</v>
      </c>
      <c r="BI106">
        <v>20.507894796547479</v>
      </c>
      <c r="BJ106">
        <v>16.769002360609282</v>
      </c>
      <c r="BK106">
        <v>14.12172552529872</v>
      </c>
      <c r="BL106">
        <v>37.578171191624342</v>
      </c>
      <c r="BM106">
        <v>13.368041252872921</v>
      </c>
      <c r="BN106">
        <v>47.138388105715649</v>
      </c>
      <c r="BO106">
        <v>9.737976505273604</v>
      </c>
      <c r="BP106">
        <v>26.569940902506971</v>
      </c>
      <c r="BQ106">
        <v>16.180122529051559</v>
      </c>
      <c r="BR106">
        <v>2.1834908431608491</v>
      </c>
      <c r="BS106">
        <v>25.52313095438932</v>
      </c>
      <c r="BT106">
        <v>0.012797474262192099</v>
      </c>
      <c r="BU106">
        <v>14.506758342458861</v>
      </c>
      <c r="BV106">
        <v>6.814858257914258</v>
      </c>
      <c r="BW106">
        <v>16.724076781013</v>
      </c>
      <c r="BX106">
        <v>9.0625120037412898</v>
      </c>
      <c r="BY106">
        <v>0</v>
      </c>
      <c r="BZ106">
        <v>7.7360837127752413</v>
      </c>
      <c r="CA106">
        <v>0.98475535039555839</v>
      </c>
      <c r="CB106">
        <v>12.785322008450761</v>
      </c>
      <c r="CC106">
        <v>3.9057683946348289</v>
      </c>
      <c r="CD106">
        <v>80.334271278044142</v>
      </c>
      <c r="CE106">
        <v>13.49578205879571</v>
      </c>
      <c r="CF106">
        <v>6.9210244245038766</v>
      </c>
      <c r="CG106">
        <v>11.04123024074031</v>
      </c>
    </row>
    <row r="107">
      <c r="A107" t="s">
        <v>352</v>
      </c>
      <c r="B107">
        <v>2019</v>
      </c>
      <c r="C107" t="s">
        <v>355</v>
      </c>
      <c r="D107">
        <v>269</v>
      </c>
      <c r="E107" t="s">
        <v>115</v>
      </c>
      <c r="F107" t="s">
        <v>89</v>
      </c>
      <c r="G107" t="s">
        <v>393</v>
      </c>
      <c r="H107">
        <v>96.656405015308991</v>
      </c>
      <c r="I107">
        <v>96.556913089035802</v>
      </c>
      <c r="J107">
        <v>98.185991884459739</v>
      </c>
      <c r="K107">
        <v>94.840036003822661</v>
      </c>
      <c r="L107">
        <v>92.932915940569998</v>
      </c>
      <c r="M107">
        <v>97.775291211137628</v>
      </c>
      <c r="N107">
        <v>96.057568666636215</v>
      </c>
      <c r="O107">
        <v>97.176010326001432</v>
      </c>
      <c r="P107">
        <v>97.099740612424995</v>
      </c>
      <c r="Q107">
        <v>93.703272086898835</v>
      </c>
      <c r="R107">
        <v>96.693303770942805</v>
      </c>
      <c r="S107">
        <v>88.033695892445678</v>
      </c>
      <c r="T107">
        <v>96.108690488442576</v>
      </c>
      <c r="U107">
        <v>94.084032116572715</v>
      </c>
      <c r="V107">
        <v>96.054164430828109</v>
      </c>
      <c r="W107" t="s">
        <v>155</v>
      </c>
      <c r="X107" t="s">
        <v>156</v>
      </c>
      <c r="Y107" t="s">
        <v>157</v>
      </c>
      <c r="Z107" t="s">
        <v>158</v>
      </c>
      <c r="AA107" t="s">
        <v>159</v>
      </c>
      <c r="AB107" t="s">
        <v>160</v>
      </c>
      <c r="AC107" t="s">
        <v>161</v>
      </c>
      <c r="AD107" t="s">
        <v>162</v>
      </c>
      <c r="AE107" t="s">
        <v>163</v>
      </c>
      <c r="AF107" t="s">
        <v>164</v>
      </c>
      <c r="AG107" t="s">
        <v>165</v>
      </c>
      <c r="AH107" t="s">
        <v>166</v>
      </c>
      <c r="AI107" t="s">
        <v>167</v>
      </c>
      <c r="AJ107" t="s">
        <v>168</v>
      </c>
      <c r="AK107" t="s">
        <v>169</v>
      </c>
      <c r="AL107" t="s">
        <v>170</v>
      </c>
      <c r="AM107">
        <v>99.013512994050274</v>
      </c>
      <c r="AN107">
        <v>96.479106380217274</v>
      </c>
      <c r="AO107">
        <v>98.138496387183366</v>
      </c>
      <c r="AP107">
        <v>94.438935340900599</v>
      </c>
      <c r="AQ107">
        <v>97.979322956031183</v>
      </c>
      <c r="AR107">
        <v>94.864395503251004</v>
      </c>
      <c r="AS107">
        <v>97.078308350144709</v>
      </c>
      <c r="AT107">
        <v>95.582587312720406</v>
      </c>
      <c r="AU107">
        <v>97.693332815525764</v>
      </c>
      <c r="AV107">
        <v>99.673464448935391</v>
      </c>
      <c r="AW107">
        <v>95.55430652046563</v>
      </c>
      <c r="AX107">
        <v>95.136278884496932</v>
      </c>
      <c r="AY107">
        <v>80.596691334525843</v>
      </c>
      <c r="AZ107">
        <v>93.152434757543787</v>
      </c>
      <c r="BA107">
        <v>95.026393345082184</v>
      </c>
      <c r="BB107">
        <v>95.567833448946033</v>
      </c>
      <c r="BC107">
        <v>1581.0231073057089</v>
      </c>
      <c r="BD107">
        <v>1456.4556378114089</v>
      </c>
      <c r="BE107">
        <v>1373.164542553116</v>
      </c>
      <c r="BF107">
        <v>1316.6831073958219</v>
      </c>
      <c r="BG107">
        <v>1797.2488691488079</v>
      </c>
      <c r="BH107">
        <v>1140.599995611153</v>
      </c>
      <c r="BI107">
        <v>1039.465361729252</v>
      </c>
      <c r="BJ107">
        <v>996.24539991020993</v>
      </c>
      <c r="BK107">
        <v>910.38790926810213</v>
      </c>
      <c r="BL107">
        <v>826.62243350218728</v>
      </c>
      <c r="BM107">
        <v>609.06855350635419</v>
      </c>
      <c r="BN107">
        <v>505.02211439989202</v>
      </c>
      <c r="BO107">
        <v>594.29278907125422</v>
      </c>
      <c r="BP107">
        <v>429.89026286580781</v>
      </c>
      <c r="BQ107">
        <v>472.98044435065549</v>
      </c>
      <c r="BR107">
        <v>312.27850593725299</v>
      </c>
      <c r="BS107">
        <v>745.85433131068839</v>
      </c>
      <c r="BT107">
        <v>398.79964270637049</v>
      </c>
      <c r="BU107">
        <v>248.36833544570339</v>
      </c>
      <c r="BV107">
        <v>568.29467021452137</v>
      </c>
      <c r="BW107">
        <v>339.29471117911157</v>
      </c>
      <c r="BX107">
        <v>741.04815821889656</v>
      </c>
      <c r="BY107">
        <v>48.152695335744028</v>
      </c>
      <c r="BZ107">
        <v>1107.8139411132281</v>
      </c>
      <c r="CA107">
        <v>300.59200931884322</v>
      </c>
      <c r="CB107">
        <v>596.97474612142923</v>
      </c>
      <c r="CC107">
        <v>263.46089086566479</v>
      </c>
      <c r="CD107">
        <v>334.99984284619097</v>
      </c>
      <c r="CE107">
        <v>375.49082442087911</v>
      </c>
      <c r="CF107">
        <v>589.58969560777882</v>
      </c>
      <c r="CG107">
        <v>553.56226357257481</v>
      </c>
    </row>
    <row r="108">
      <c r="A108" t="s">
        <v>352</v>
      </c>
      <c r="B108">
        <v>2019</v>
      </c>
      <c r="C108" t="s">
        <v>355</v>
      </c>
      <c r="D108">
        <v>270</v>
      </c>
      <c r="E108" t="s">
        <v>115</v>
      </c>
      <c r="F108" t="s">
        <v>90</v>
      </c>
      <c r="G108" t="s">
        <v>210</v>
      </c>
      <c r="H108">
        <v>1.194871310786255</v>
      </c>
      <c r="I108">
        <v>1.999250696088966</v>
      </c>
      <c r="J108">
        <v>0.7100747177133504</v>
      </c>
      <c r="K108">
        <v>1.6531541387393689</v>
      </c>
      <c r="L108">
        <v>2.3625708262277532</v>
      </c>
      <c r="M108">
        <v>1.3622872594524831</v>
      </c>
      <c r="N108">
        <v>2.0472854389874811</v>
      </c>
      <c r="O108">
        <v>1.1883035802928921</v>
      </c>
      <c r="P108">
        <v>1.394070793079407</v>
      </c>
      <c r="Q108">
        <v>2.0369867580269032</v>
      </c>
      <c r="R108">
        <v>1.184439109977399</v>
      </c>
      <c r="S108">
        <v>3.7493044850926318</v>
      </c>
      <c r="T108">
        <v>2.3164895118200892</v>
      </c>
      <c r="U108">
        <v>0.1009788289131158</v>
      </c>
      <c r="V108">
        <v>0.65993195839968855</v>
      </c>
      <c r="W108" t="s">
        <v>155</v>
      </c>
      <c r="X108" t="s">
        <v>156</v>
      </c>
      <c r="Y108" t="s">
        <v>157</v>
      </c>
      <c r="Z108" t="s">
        <v>158</v>
      </c>
      <c r="AA108" t="s">
        <v>159</v>
      </c>
      <c r="AB108" t="s">
        <v>160</v>
      </c>
      <c r="AC108" t="s">
        <v>161</v>
      </c>
      <c r="AD108" t="s">
        <v>162</v>
      </c>
      <c r="AE108" t="s">
        <v>163</v>
      </c>
      <c r="AF108" t="s">
        <v>164</v>
      </c>
      <c r="AG108" t="s">
        <v>165</v>
      </c>
      <c r="AH108" t="s">
        <v>166</v>
      </c>
      <c r="AI108" t="s">
        <v>167</v>
      </c>
      <c r="AJ108" t="s">
        <v>168</v>
      </c>
      <c r="AK108" t="s">
        <v>169</v>
      </c>
      <c r="AL108" t="s">
        <v>170</v>
      </c>
      <c r="AM108">
        <v>0.29417198951005857</v>
      </c>
      <c r="AN108">
        <v>0.21937915089499049</v>
      </c>
      <c r="AO108">
        <v>1.858354350011086</v>
      </c>
      <c r="AP108">
        <v>0.045052279135380499</v>
      </c>
      <c r="AQ108">
        <v>0.84573166237703368</v>
      </c>
      <c r="AR108">
        <v>0.45967120952719009</v>
      </c>
      <c r="AS108">
        <v>1.734490352654017</v>
      </c>
      <c r="AT108">
        <v>4.4174126872795982</v>
      </c>
      <c r="AU108">
        <v>1.6244553321107511</v>
      </c>
      <c r="AV108">
        <v>0</v>
      </c>
      <c r="AW108">
        <v>2.3992206829952649</v>
      </c>
      <c r="AX108">
        <v>3.4533399768479458</v>
      </c>
      <c r="AY108">
        <v>0.075907163517992496</v>
      </c>
      <c r="AZ108">
        <v>3.499507511157633</v>
      </c>
      <c r="BA108">
        <v>3.8581190637790859</v>
      </c>
      <c r="BB108">
        <v>2.5259917227544642</v>
      </c>
      <c r="BC108">
        <v>19.544686690039011</v>
      </c>
      <c r="BD108">
        <v>30.156514480036751</v>
      </c>
      <c r="BE108">
        <v>9.9306368068754072</v>
      </c>
      <c r="BF108">
        <v>22.95106813658192</v>
      </c>
      <c r="BG108">
        <v>45.690245514701878</v>
      </c>
      <c r="BH108">
        <v>15.89179457207932</v>
      </c>
      <c r="BI108">
        <v>22.154238639805399</v>
      </c>
      <c r="BJ108">
        <v>12.18245091141455</v>
      </c>
      <c r="BK108">
        <v>13.070531256608581</v>
      </c>
      <c r="BL108">
        <v>17.96969212953827</v>
      </c>
      <c r="BM108">
        <v>7.4607505100790288</v>
      </c>
      <c r="BN108">
        <v>21.508601443972339</v>
      </c>
      <c r="BO108">
        <v>14.324126214157699</v>
      </c>
      <c r="BP108">
        <v>0.46139407855686732</v>
      </c>
      <c r="BQ108">
        <v>3.2495718720229152</v>
      </c>
      <c r="BR108">
        <v>0.92778840579376731</v>
      </c>
      <c r="BS108">
        <v>1.695961913758361</v>
      </c>
      <c r="BT108">
        <v>7.5516854046995334</v>
      </c>
      <c r="BU108">
        <v>0.11848460104403109</v>
      </c>
      <c r="BV108">
        <v>4.9053696398394031</v>
      </c>
      <c r="BW108">
        <v>1.644073199923948</v>
      </c>
      <c r="BX108">
        <v>13.24024803405824</v>
      </c>
      <c r="BY108">
        <v>2.2254087620258081</v>
      </c>
      <c r="BZ108">
        <v>18.42085034631976</v>
      </c>
      <c r="CA108">
        <v>0</v>
      </c>
      <c r="CB108">
        <v>14.98911153537197</v>
      </c>
      <c r="CC108">
        <v>9.5633341710470763</v>
      </c>
      <c r="CD108">
        <v>0.3155078382049466</v>
      </c>
      <c r="CE108">
        <v>14.10626532577264</v>
      </c>
      <c r="CF108">
        <v>23.937636317224289</v>
      </c>
      <c r="CG108">
        <v>14.63142613315118</v>
      </c>
    </row>
    <row r="109">
      <c r="A109" t="s">
        <v>352</v>
      </c>
      <c r="B109">
        <v>2019</v>
      </c>
      <c r="C109" t="s">
        <v>355</v>
      </c>
      <c r="D109">
        <v>274</v>
      </c>
      <c r="E109" t="s">
        <v>75</v>
      </c>
      <c r="F109" t="s">
        <v>49</v>
      </c>
      <c r="G109" t="s">
        <v>394</v>
      </c>
      <c r="H109">
        <v>73.305895530349545</v>
      </c>
      <c r="I109">
        <v>73.546332610989822</v>
      </c>
      <c r="J109">
        <v>76.525256602520557</v>
      </c>
      <c r="K109">
        <v>70.525237046114725</v>
      </c>
      <c r="L109">
        <v>66.814925678805849</v>
      </c>
      <c r="M109">
        <v>75.333430931093687</v>
      </c>
      <c r="N109">
        <v>72.931057784233204</v>
      </c>
      <c r="O109">
        <v>75.496419122308595</v>
      </c>
      <c r="P109">
        <v>76.446574261867298</v>
      </c>
      <c r="Q109">
        <v>71.12399790402965</v>
      </c>
      <c r="R109">
        <v>59.549625725572888</v>
      </c>
      <c r="S109">
        <v>66.018473357326968</v>
      </c>
      <c r="T109">
        <v>73.295697956481419</v>
      </c>
      <c r="U109">
        <v>71.715250254721923</v>
      </c>
      <c r="V109">
        <v>66.652409052169702</v>
      </c>
      <c r="W109" t="s">
        <v>155</v>
      </c>
      <c r="X109" t="s">
        <v>156</v>
      </c>
      <c r="Y109" t="s">
        <v>157</v>
      </c>
      <c r="Z109" t="s">
        <v>158</v>
      </c>
      <c r="AA109" t="s">
        <v>159</v>
      </c>
      <c r="AB109" t="s">
        <v>160</v>
      </c>
      <c r="AC109" t="s">
        <v>161</v>
      </c>
      <c r="AD109" t="s">
        <v>162</v>
      </c>
      <c r="AE109" t="s">
        <v>163</v>
      </c>
      <c r="AF109" t="s">
        <v>164</v>
      </c>
      <c r="AG109" t="s">
        <v>165</v>
      </c>
      <c r="AH109" t="s">
        <v>166</v>
      </c>
      <c r="AI109" t="s">
        <v>167</v>
      </c>
      <c r="AJ109" t="s">
        <v>168</v>
      </c>
      <c r="AK109" t="s">
        <v>169</v>
      </c>
      <c r="AL109" t="s">
        <v>170</v>
      </c>
      <c r="AM109">
        <v>74.099283719823063</v>
      </c>
      <c r="AN109">
        <v>26.691151047246152</v>
      </c>
      <c r="AO109">
        <v>36.539632146759068</v>
      </c>
      <c r="AP109">
        <v>27.993157988382151</v>
      </c>
      <c r="AQ109">
        <v>98.609855535428011</v>
      </c>
      <c r="AR109">
        <v>77.639490831210438</v>
      </c>
      <c r="AS109">
        <v>91.913536485299929</v>
      </c>
      <c r="AT109">
        <v>68.599125456687489</v>
      </c>
      <c r="AU109">
        <v>84.180076045681176</v>
      </c>
      <c r="AV109">
        <v>99.174433545421962</v>
      </c>
      <c r="AW109">
        <v>37.092949288769091</v>
      </c>
      <c r="AX109">
        <v>97.559821645672017</v>
      </c>
      <c r="AY109">
        <v>32.707025767519028</v>
      </c>
      <c r="AZ109">
        <v>98.471355610820225</v>
      </c>
      <c r="BA109">
        <v>90.935576197912667</v>
      </c>
      <c r="BB109">
        <v>91.583598827716486</v>
      </c>
      <c r="BC109">
        <v>1261.469911773019</v>
      </c>
      <c r="BD109">
        <v>1190.994019402712</v>
      </c>
      <c r="BE109">
        <v>1129.6747999950039</v>
      </c>
      <c r="BF109">
        <v>1006.917360138202</v>
      </c>
      <c r="BG109">
        <v>1333.1557188196159</v>
      </c>
      <c r="BH109">
        <v>922.83184786474567</v>
      </c>
      <c r="BI109">
        <v>866.31721666313263</v>
      </c>
      <c r="BJ109">
        <v>830.27095443438225</v>
      </c>
      <c r="BK109">
        <v>739.02242165531618</v>
      </c>
      <c r="BL109">
        <v>649.32882920052452</v>
      </c>
      <c r="BM109">
        <v>386.79452276063961</v>
      </c>
      <c r="BN109">
        <v>385.69369974665631</v>
      </c>
      <c r="BO109">
        <v>474.64485599237719</v>
      </c>
      <c r="BP109">
        <v>333.47271360673432</v>
      </c>
      <c r="BQ109">
        <v>333.83474820404291</v>
      </c>
      <c r="BR109">
        <v>238.75773249510911</v>
      </c>
      <c r="BS109">
        <v>208.74091654685611</v>
      </c>
      <c r="BT109">
        <v>152.20761267652111</v>
      </c>
      <c r="BU109">
        <v>81.751722100300029</v>
      </c>
      <c r="BV109">
        <v>581.35370573610817</v>
      </c>
      <c r="BW109">
        <v>286.61998073483772</v>
      </c>
      <c r="BX109">
        <v>738.13538557105483</v>
      </c>
      <c r="BY109">
        <v>34.558938832729758</v>
      </c>
      <c r="BZ109">
        <v>1110.5195592884349</v>
      </c>
      <c r="CA109">
        <v>309.16200070250932</v>
      </c>
      <c r="CB109">
        <v>235.11587684433121</v>
      </c>
      <c r="CC109">
        <v>288.44696700131561</v>
      </c>
      <c r="CD109">
        <v>137.9122175453852</v>
      </c>
      <c r="CE109">
        <v>402.02862672653589</v>
      </c>
      <c r="CF109">
        <v>574.8847317115551</v>
      </c>
      <c r="CG109">
        <v>542.01583561497762</v>
      </c>
    </row>
    <row r="110">
      <c r="A110" t="s">
        <v>352</v>
      </c>
      <c r="B110">
        <v>2019</v>
      </c>
      <c r="C110" t="s">
        <v>355</v>
      </c>
      <c r="D110">
        <v>275</v>
      </c>
      <c r="E110" t="s">
        <v>75</v>
      </c>
      <c r="F110" t="s">
        <v>48</v>
      </c>
      <c r="G110" t="s">
        <v>210</v>
      </c>
      <c r="H110">
        <v>25.531861852693691</v>
      </c>
      <c r="I110">
        <v>26.38772482443791</v>
      </c>
      <c r="J110">
        <v>22.90929334813918</v>
      </c>
      <c r="K110">
        <v>28.973795932913738</v>
      </c>
      <c r="L110">
        <v>32.681141778539804</v>
      </c>
      <c r="M110">
        <v>23.8976525345414</v>
      </c>
      <c r="N110">
        <v>26.885120675568668</v>
      </c>
      <c r="O110">
        <v>23.791372387097152</v>
      </c>
      <c r="P110">
        <v>23.516067045224219</v>
      </c>
      <c r="Q110">
        <v>28.599127238392992</v>
      </c>
      <c r="R110">
        <v>40.232214849039067</v>
      </c>
      <c r="S110">
        <v>33.194472607890027</v>
      </c>
      <c r="T110">
        <v>26.34250137173342</v>
      </c>
      <c r="U110">
        <v>26.95406809580863</v>
      </c>
      <c r="V110">
        <v>31.40034735911749</v>
      </c>
      <c r="W110" t="s">
        <v>155</v>
      </c>
      <c r="X110" t="s">
        <v>156</v>
      </c>
      <c r="Y110" t="s">
        <v>157</v>
      </c>
      <c r="Z110" t="s">
        <v>158</v>
      </c>
      <c r="AA110" t="s">
        <v>159</v>
      </c>
      <c r="AB110" t="s">
        <v>160</v>
      </c>
      <c r="AC110" t="s">
        <v>161</v>
      </c>
      <c r="AD110" t="s">
        <v>162</v>
      </c>
      <c r="AE110" t="s">
        <v>163</v>
      </c>
      <c r="AF110" t="s">
        <v>164</v>
      </c>
      <c r="AG110" t="s">
        <v>165</v>
      </c>
      <c r="AH110" t="s">
        <v>166</v>
      </c>
      <c r="AI110" t="s">
        <v>167</v>
      </c>
      <c r="AJ110" t="s">
        <v>168</v>
      </c>
      <c r="AK110" t="s">
        <v>169</v>
      </c>
      <c r="AL110" t="s">
        <v>170</v>
      </c>
      <c r="AM110">
        <v>23.579233150161478</v>
      </c>
      <c r="AN110">
        <v>73.308848952753792</v>
      </c>
      <c r="AO110">
        <v>63.460367853240797</v>
      </c>
      <c r="AP110">
        <v>72.006842011617778</v>
      </c>
      <c r="AQ110">
        <v>1.3901444645719769</v>
      </c>
      <c r="AR110">
        <v>22.14204779275941</v>
      </c>
      <c r="AS110">
        <v>7.6664660210045534</v>
      </c>
      <c r="AT110">
        <v>31.400874543312451</v>
      </c>
      <c r="AU110">
        <v>15.81992395431887</v>
      </c>
      <c r="AV110">
        <v>0.825566454578051</v>
      </c>
      <c r="AW110">
        <v>62.825879495030847</v>
      </c>
      <c r="AX110">
        <v>2.37524229090937</v>
      </c>
      <c r="AY110">
        <v>59.225707592277089</v>
      </c>
      <c r="AZ110">
        <v>1.469765990900237</v>
      </c>
      <c r="BA110">
        <v>9.0644238020877168</v>
      </c>
      <c r="BB110">
        <v>8.4164011722834946</v>
      </c>
      <c r="BC110">
        <v>439.3599626019718</v>
      </c>
      <c r="BD110">
        <v>427.31732957754423</v>
      </c>
      <c r="BE110">
        <v>338.18967135921491</v>
      </c>
      <c r="BF110">
        <v>413.67061403673358</v>
      </c>
      <c r="BG110">
        <v>652.08560238562677</v>
      </c>
      <c r="BH110">
        <v>292.74539305467812</v>
      </c>
      <c r="BI110">
        <v>319.35698755690242</v>
      </c>
      <c r="BJ110">
        <v>261.6453295240068</v>
      </c>
      <c r="BK110">
        <v>227.33393854954249</v>
      </c>
      <c r="BL110">
        <v>261.09665307228772</v>
      </c>
      <c r="BM110">
        <v>261.32154740738929</v>
      </c>
      <c r="BN110">
        <v>193.92903683155581</v>
      </c>
      <c r="BO110">
        <v>170.58753949637179</v>
      </c>
      <c r="BP110">
        <v>125.335213901149</v>
      </c>
      <c r="BQ110">
        <v>157.27154056720829</v>
      </c>
      <c r="BR110">
        <v>75.975420520832913</v>
      </c>
      <c r="BS110">
        <v>573.31946060721452</v>
      </c>
      <c r="BT110">
        <v>264.34724497828188</v>
      </c>
      <c r="BU110">
        <v>210.29007659289829</v>
      </c>
      <c r="BV110">
        <v>8.1955868569050203</v>
      </c>
      <c r="BW110">
        <v>81.741305150849556</v>
      </c>
      <c r="BX110">
        <v>61.567534759002918</v>
      </c>
      <c r="BY110">
        <v>15.819165265040059</v>
      </c>
      <c r="BZ110">
        <v>208.69944294411309</v>
      </c>
      <c r="CA110">
        <v>2.5735844177353462</v>
      </c>
      <c r="CB110">
        <v>398.22559352170208</v>
      </c>
      <c r="CC110">
        <v>7.0226802709254263</v>
      </c>
      <c r="CD110">
        <v>249.73070702922141</v>
      </c>
      <c r="CE110">
        <v>6.0006079866139324</v>
      </c>
      <c r="CF110">
        <v>57.304292373336757</v>
      </c>
      <c r="CG110">
        <v>49.810476686416742</v>
      </c>
    </row>
    <row r="111">
      <c r="A111" t="s">
        <v>352</v>
      </c>
      <c r="B111">
        <v>2019</v>
      </c>
      <c r="C111" t="s">
        <v>355</v>
      </c>
      <c r="D111">
        <v>276</v>
      </c>
      <c r="E111" t="s">
        <v>75</v>
      </c>
      <c r="F111" t="s">
        <v>113</v>
      </c>
      <c r="G111" t="s">
        <v>210</v>
      </c>
      <c r="H111">
        <v>1.1622426169567379</v>
      </c>
      <c r="I111">
        <v>0.065942564572157802</v>
      </c>
      <c r="J111">
        <v>0.56545004934038656</v>
      </c>
      <c r="K111">
        <v>0.50096702097121981</v>
      </c>
      <c r="L111">
        <v>0.5039325426546265</v>
      </c>
      <c r="M111">
        <v>0.76891653436485252</v>
      </c>
      <c r="N111">
        <v>0.18382154019792379</v>
      </c>
      <c r="O111">
        <v>0.71220849059425684</v>
      </c>
      <c r="P111">
        <v>0.037358692908600402</v>
      </c>
      <c r="Q111">
        <v>0.27687485757740787</v>
      </c>
      <c r="R111">
        <v>0.21815942538823571</v>
      </c>
      <c r="S111">
        <v>0.78705403478283653</v>
      </c>
      <c r="T111">
        <v>0.36180067178498382</v>
      </c>
      <c r="U111">
        <v>1.3306816494694871</v>
      </c>
      <c r="V111">
        <v>1.947243588712859</v>
      </c>
      <c r="W111" t="s">
        <v>155</v>
      </c>
      <c r="X111" t="s">
        <v>156</v>
      </c>
      <c r="Y111" t="s">
        <v>157</v>
      </c>
      <c r="Z111" t="s">
        <v>158</v>
      </c>
      <c r="AA111" t="s">
        <v>159</v>
      </c>
      <c r="AB111" t="s">
        <v>160</v>
      </c>
      <c r="AC111" t="s">
        <v>161</v>
      </c>
      <c r="AD111" t="s">
        <v>162</v>
      </c>
      <c r="AE111" t="s">
        <v>163</v>
      </c>
      <c r="AF111" t="s">
        <v>164</v>
      </c>
      <c r="AG111" t="s">
        <v>165</v>
      </c>
      <c r="AH111" t="s">
        <v>166</v>
      </c>
      <c r="AI111" t="s">
        <v>167</v>
      </c>
      <c r="AJ111" t="s">
        <v>168</v>
      </c>
      <c r="AK111" t="s">
        <v>169</v>
      </c>
      <c r="AL111" t="s">
        <v>170</v>
      </c>
      <c r="AM111">
        <v>2.3214831300151149</v>
      </c>
      <c r="AN111">
        <v>0</v>
      </c>
      <c r="AO111">
        <v>0</v>
      </c>
      <c r="AP111">
        <v>0</v>
      </c>
      <c r="AQ111">
        <v>0</v>
      </c>
      <c r="AR111">
        <v>0.21846137603030949</v>
      </c>
      <c r="AS111">
        <v>0.41999749369553713</v>
      </c>
      <c r="AT111">
        <v>0</v>
      </c>
      <c r="AU111">
        <v>0</v>
      </c>
      <c r="AV111">
        <v>0</v>
      </c>
      <c r="AW111">
        <v>0.081171216200009499</v>
      </c>
      <c r="AX111">
        <v>0.064936063418495199</v>
      </c>
      <c r="AY111">
        <v>8.067266640204144</v>
      </c>
      <c r="AZ111">
        <v>0.058878398279553899</v>
      </c>
      <c r="BA111">
        <v>0</v>
      </c>
      <c r="BB111">
        <v>0</v>
      </c>
      <c r="BC111">
        <v>20.000220730735929</v>
      </c>
      <c r="BD111">
        <v>1.067860180669042</v>
      </c>
      <c r="BE111">
        <v>8.3472398493692435</v>
      </c>
      <c r="BF111">
        <v>7.1525089655892078</v>
      </c>
      <c r="BG111">
        <v>10.054947218962949</v>
      </c>
      <c r="BH111">
        <v>9.4192001810021821</v>
      </c>
      <c r="BI111">
        <v>2.183538397840473</v>
      </c>
      <c r="BJ111">
        <v>7.8325042447904956</v>
      </c>
      <c r="BK111">
        <v>0.36115302706197122</v>
      </c>
      <c r="BL111">
        <v>2.5277379281798549</v>
      </c>
      <c r="BM111">
        <v>1.417017652094843</v>
      </c>
      <c r="BN111">
        <v>4.5981339334051006</v>
      </c>
      <c r="BO111">
        <v>2.342931884751136</v>
      </c>
      <c r="BP111">
        <v>6.1876102923597829</v>
      </c>
      <c r="BQ111">
        <v>9.7529494038405389</v>
      </c>
      <c r="BR111">
        <v>7.480126936770624</v>
      </c>
      <c r="BS111">
        <v>0</v>
      </c>
      <c r="BT111">
        <v>0</v>
      </c>
      <c r="BU111">
        <v>0</v>
      </c>
      <c r="BV111">
        <v>0</v>
      </c>
      <c r="BW111">
        <v>0.80648900087766406</v>
      </c>
      <c r="BX111">
        <v>3.3728983107663781</v>
      </c>
      <c r="BY111">
        <v>0</v>
      </c>
      <c r="BZ111">
        <v>0</v>
      </c>
      <c r="CA111">
        <v>0</v>
      </c>
      <c r="CB111">
        <v>0.51450860708896007</v>
      </c>
      <c r="CC111">
        <v>0.19199102895142439</v>
      </c>
      <c r="CD111">
        <v>34.016380449528597</v>
      </c>
      <c r="CE111">
        <v>0.2403826113427254</v>
      </c>
      <c r="CF111">
        <v>0</v>
      </c>
      <c r="CG111">
        <v>0</v>
      </c>
    </row>
    <row r="112">
      <c r="A112" t="s">
        <v>352</v>
      </c>
      <c r="B112">
        <v>2019</v>
      </c>
      <c r="C112" t="s">
        <v>355</v>
      </c>
      <c r="D112">
        <v>341</v>
      </c>
      <c r="E112" t="s">
        <v>147</v>
      </c>
      <c r="F112" t="s">
        <v>49</v>
      </c>
      <c r="G112" t="s">
        <v>395</v>
      </c>
      <c r="H112">
        <v>70.789803593815293</v>
      </c>
      <c r="I112">
        <v>59.882992060175511</v>
      </c>
      <c r="J112">
        <v>80.576441102756888</v>
      </c>
      <c r="K112">
        <v>88.675302966987047</v>
      </c>
      <c r="L112">
        <v>87.254492269118273</v>
      </c>
      <c r="M112">
        <v>63.528715216104203</v>
      </c>
      <c r="N112">
        <v>81.242603550295854</v>
      </c>
      <c r="O112">
        <v>89.28359976317347</v>
      </c>
      <c r="P112">
        <v>91.775147928994087</v>
      </c>
      <c r="Q112">
        <v>95.204262877442275</v>
      </c>
      <c r="R112">
        <v>44.381223328591751</v>
      </c>
      <c r="S112">
        <v>46.732954545454547</v>
      </c>
      <c r="T112">
        <v>57.102272727272727</v>
      </c>
      <c r="U112">
        <v>72.159090909090907</v>
      </c>
      <c r="V112">
        <v>85.51136363636364</v>
      </c>
      <c r="W112" t="s">
        <v>155</v>
      </c>
      <c r="X112" t="s">
        <v>156</v>
      </c>
      <c r="Y112" t="s">
        <v>157</v>
      </c>
      <c r="Z112" t="s">
        <v>158</v>
      </c>
      <c r="AA112" t="s">
        <v>159</v>
      </c>
      <c r="AB112" t="s">
        <v>160</v>
      </c>
      <c r="AC112" t="s">
        <v>161</v>
      </c>
      <c r="AD112" t="s">
        <v>162</v>
      </c>
      <c r="AE112" t="s">
        <v>163</v>
      </c>
      <c r="AF112" t="s">
        <v>164</v>
      </c>
      <c r="AG112" t="s">
        <v>165</v>
      </c>
      <c r="AH112" t="s">
        <v>166</v>
      </c>
      <c r="AI112" t="s">
        <v>167</v>
      </c>
      <c r="AJ112" t="s">
        <v>168</v>
      </c>
      <c r="AK112" t="s">
        <v>169</v>
      </c>
      <c r="AL112" t="s">
        <v>170</v>
      </c>
      <c r="AM112">
        <v>92.169448010269576</v>
      </c>
      <c r="AN112">
        <v>84.358974358974365</v>
      </c>
      <c r="AO112">
        <v>76.843467011642957</v>
      </c>
      <c r="AP112">
        <v>90.131578947368425</v>
      </c>
      <c r="AQ112">
        <v>64.558629776021078</v>
      </c>
      <c r="AR112">
        <v>64.503311258278146</v>
      </c>
      <c r="AS112">
        <v>72.129032258064512</v>
      </c>
      <c r="AT112">
        <v>97.887323943661968</v>
      </c>
      <c r="AU112">
        <v>93.851409052092222</v>
      </c>
      <c r="AV112">
        <v>59.842519685039377</v>
      </c>
      <c r="AW112">
        <v>63.543003851091143</v>
      </c>
      <c r="AX112">
        <v>90.733590733590731</v>
      </c>
      <c r="AY112">
        <v>69.820971867007671</v>
      </c>
      <c r="AZ112">
        <v>82.620689655172413</v>
      </c>
      <c r="BA112">
        <v>58.782849239280779</v>
      </c>
      <c r="BB112">
        <v>84.392265193370164</v>
      </c>
      <c r="BC112">
        <v>1694</v>
      </c>
      <c r="BD112">
        <v>1433</v>
      </c>
      <c r="BE112">
        <v>1929</v>
      </c>
      <c r="BF112">
        <v>2122</v>
      </c>
      <c r="BG112">
        <v>2088</v>
      </c>
      <c r="BH112">
        <v>1073</v>
      </c>
      <c r="BI112">
        <v>1373</v>
      </c>
      <c r="BJ112">
        <v>1508</v>
      </c>
      <c r="BK112">
        <v>1551</v>
      </c>
      <c r="BL112">
        <v>1608</v>
      </c>
      <c r="BM112">
        <v>312</v>
      </c>
      <c r="BN112">
        <v>329</v>
      </c>
      <c r="BO112">
        <v>402</v>
      </c>
      <c r="BP112">
        <v>508</v>
      </c>
      <c r="BQ112">
        <v>602</v>
      </c>
      <c r="BR112">
        <v>718</v>
      </c>
      <c r="BS112">
        <v>658</v>
      </c>
      <c r="BT112">
        <v>594</v>
      </c>
      <c r="BU112">
        <v>685</v>
      </c>
      <c r="BV112">
        <v>490</v>
      </c>
      <c r="BW112">
        <v>487</v>
      </c>
      <c r="BX112">
        <v>559</v>
      </c>
      <c r="BY112">
        <v>139</v>
      </c>
      <c r="BZ112">
        <v>1099</v>
      </c>
      <c r="CA112">
        <v>456</v>
      </c>
      <c r="CB112">
        <v>495</v>
      </c>
      <c r="CC112">
        <v>705</v>
      </c>
      <c r="CD112">
        <v>546</v>
      </c>
      <c r="CE112">
        <v>599</v>
      </c>
      <c r="CF112">
        <v>425</v>
      </c>
      <c r="CG112">
        <v>611</v>
      </c>
    </row>
    <row r="113">
      <c r="A113" t="s">
        <v>352</v>
      </c>
      <c r="B113">
        <v>2019</v>
      </c>
      <c r="C113" t="s">
        <v>355</v>
      </c>
      <c r="D113">
        <v>342</v>
      </c>
      <c r="E113" t="s">
        <v>147</v>
      </c>
      <c r="F113" t="s">
        <v>48</v>
      </c>
      <c r="G113" t="s">
        <v>210</v>
      </c>
      <c r="H113">
        <v>29.210196406184711</v>
      </c>
      <c r="I113">
        <v>40.117007939824489</v>
      </c>
      <c r="J113">
        <v>19.423558897243112</v>
      </c>
      <c r="K113">
        <v>11.324697033012949</v>
      </c>
      <c r="L113">
        <v>12.745507730881741</v>
      </c>
      <c r="M113">
        <v>36.471284783895797</v>
      </c>
      <c r="N113">
        <v>18.757396449704139</v>
      </c>
      <c r="O113">
        <v>10.716400236826519</v>
      </c>
      <c r="P113">
        <v>8.2248520710059161</v>
      </c>
      <c r="Q113">
        <v>4.7957371225577274</v>
      </c>
      <c r="R113">
        <v>55.618776671408263</v>
      </c>
      <c r="S113">
        <v>53.26704545454546</v>
      </c>
      <c r="T113">
        <v>42.897727272727273</v>
      </c>
      <c r="U113">
        <v>27.84090909090909</v>
      </c>
      <c r="V113">
        <v>14.48863636363637</v>
      </c>
      <c r="W113" t="s">
        <v>155</v>
      </c>
      <c r="X113" t="s">
        <v>156</v>
      </c>
      <c r="Y113" t="s">
        <v>157</v>
      </c>
      <c r="Z113" t="s">
        <v>158</v>
      </c>
      <c r="AA113" t="s">
        <v>159</v>
      </c>
      <c r="AB113" t="s">
        <v>160</v>
      </c>
      <c r="AC113" t="s">
        <v>161</v>
      </c>
      <c r="AD113" t="s">
        <v>162</v>
      </c>
      <c r="AE113" t="s">
        <v>163</v>
      </c>
      <c r="AF113" t="s">
        <v>164</v>
      </c>
      <c r="AG113" t="s">
        <v>165</v>
      </c>
      <c r="AH113" t="s">
        <v>166</v>
      </c>
      <c r="AI113" t="s">
        <v>167</v>
      </c>
      <c r="AJ113" t="s">
        <v>168</v>
      </c>
      <c r="AK113" t="s">
        <v>169</v>
      </c>
      <c r="AL113" t="s">
        <v>170</v>
      </c>
      <c r="AM113">
        <v>7.8305519897304237</v>
      </c>
      <c r="AN113">
        <v>15.641025641025641</v>
      </c>
      <c r="AO113">
        <v>23.15653298835705</v>
      </c>
      <c r="AP113">
        <v>9.8684210526315788</v>
      </c>
      <c r="AQ113">
        <v>35.441370223978922</v>
      </c>
      <c r="AR113">
        <v>35.496688741721847</v>
      </c>
      <c r="AS113">
        <v>27.87096774193548</v>
      </c>
      <c r="AT113">
        <v>2.112676056338028</v>
      </c>
      <c r="AU113">
        <v>6.1485909479077714</v>
      </c>
      <c r="AV113">
        <v>40.15748031496063</v>
      </c>
      <c r="AW113">
        <v>36.456996148908857</v>
      </c>
      <c r="AX113">
        <v>9.2664092664092657</v>
      </c>
      <c r="AY113">
        <v>30.179028132992329</v>
      </c>
      <c r="AZ113">
        <v>17.379310344827591</v>
      </c>
      <c r="BA113">
        <v>41.217150760719221</v>
      </c>
      <c r="BB113">
        <v>15.60773480662983</v>
      </c>
      <c r="BC113">
        <v>699</v>
      </c>
      <c r="BD113">
        <v>960</v>
      </c>
      <c r="BE113">
        <v>465</v>
      </c>
      <c r="BF113">
        <v>271</v>
      </c>
      <c r="BG113">
        <v>305</v>
      </c>
      <c r="BH113">
        <v>616</v>
      </c>
      <c r="BI113">
        <v>317</v>
      </c>
      <c r="BJ113">
        <v>181</v>
      </c>
      <c r="BK113">
        <v>139</v>
      </c>
      <c r="BL113">
        <v>81</v>
      </c>
      <c r="BM113">
        <v>391</v>
      </c>
      <c r="BN113">
        <v>375</v>
      </c>
      <c r="BO113">
        <v>302</v>
      </c>
      <c r="BP113">
        <v>196</v>
      </c>
      <c r="BQ113">
        <v>102</v>
      </c>
      <c r="BR113">
        <v>61</v>
      </c>
      <c r="BS113">
        <v>122</v>
      </c>
      <c r="BT113">
        <v>179</v>
      </c>
      <c r="BU113">
        <v>75</v>
      </c>
      <c r="BV113">
        <v>269</v>
      </c>
      <c r="BW113">
        <v>268</v>
      </c>
      <c r="BX113">
        <v>216</v>
      </c>
      <c r="BY113">
        <v>3</v>
      </c>
      <c r="BZ113">
        <v>72</v>
      </c>
      <c r="CA113">
        <v>306</v>
      </c>
      <c r="CB113">
        <v>284</v>
      </c>
      <c r="CC113">
        <v>72</v>
      </c>
      <c r="CD113">
        <v>236</v>
      </c>
      <c r="CE113">
        <v>126</v>
      </c>
      <c r="CF113">
        <v>298</v>
      </c>
      <c r="CG113">
        <v>113</v>
      </c>
    </row>
    <row r="114">
      <c r="A114" t="s">
        <v>352</v>
      </c>
      <c r="B114">
        <v>2019</v>
      </c>
      <c r="C114" t="s">
        <v>355</v>
      </c>
      <c r="D114">
        <v>343</v>
      </c>
      <c r="E114" t="s">
        <v>142</v>
      </c>
      <c r="F114" t="s">
        <v>49</v>
      </c>
      <c r="G114" t="s">
        <v>396</v>
      </c>
      <c r="H114">
        <v>79.14751358127873</v>
      </c>
      <c r="I114">
        <v>70.288340994567491</v>
      </c>
      <c r="J114">
        <v>87.969924812030072</v>
      </c>
      <c r="K114">
        <v>93.39740910990389</v>
      </c>
      <c r="L114">
        <v>90.096113664855821</v>
      </c>
      <c r="M114">
        <v>74.837181764357609</v>
      </c>
      <c r="N114">
        <v>89.822485207100584</v>
      </c>
      <c r="O114">
        <v>94.90822972172883</v>
      </c>
      <c r="P114">
        <v>95.680473372781066</v>
      </c>
      <c r="Q114">
        <v>97.276494967436349</v>
      </c>
      <c r="R114">
        <v>50.924608819345657</v>
      </c>
      <c r="S114">
        <v>54.11931818181818</v>
      </c>
      <c r="T114">
        <v>67.045454545454547</v>
      </c>
      <c r="U114">
        <v>81.534090909090907</v>
      </c>
      <c r="V114">
        <v>91.335227272727266</v>
      </c>
      <c r="W114" t="s">
        <v>155</v>
      </c>
      <c r="X114" t="s">
        <v>156</v>
      </c>
      <c r="Y114" t="s">
        <v>157</v>
      </c>
      <c r="Z114" t="s">
        <v>158</v>
      </c>
      <c r="AA114" t="s">
        <v>159</v>
      </c>
      <c r="AB114" t="s">
        <v>160</v>
      </c>
      <c r="AC114" t="s">
        <v>161</v>
      </c>
      <c r="AD114" t="s">
        <v>162</v>
      </c>
      <c r="AE114" t="s">
        <v>163</v>
      </c>
      <c r="AF114" t="s">
        <v>164</v>
      </c>
      <c r="AG114" t="s">
        <v>165</v>
      </c>
      <c r="AH114" t="s">
        <v>166</v>
      </c>
      <c r="AI114" t="s">
        <v>167</v>
      </c>
      <c r="AJ114" t="s">
        <v>168</v>
      </c>
      <c r="AK114" t="s">
        <v>169</v>
      </c>
      <c r="AL114" t="s">
        <v>170</v>
      </c>
      <c r="AM114">
        <v>93.966623876765084</v>
      </c>
      <c r="AN114">
        <v>91.410256410256409</v>
      </c>
      <c r="AO114">
        <v>82.923673997412678</v>
      </c>
      <c r="AP114">
        <v>94.73684210526315</v>
      </c>
      <c r="AQ114">
        <v>69.038208168642953</v>
      </c>
      <c r="AR114">
        <v>68.609271523178805</v>
      </c>
      <c r="AS114">
        <v>77.806451612903231</v>
      </c>
      <c r="AT114">
        <v>97.887323943661968</v>
      </c>
      <c r="AU114">
        <v>98.6336464560205</v>
      </c>
      <c r="AV114">
        <v>64.566929133858267</v>
      </c>
      <c r="AW114">
        <v>85.62259306803594</v>
      </c>
      <c r="AX114">
        <v>94.723294723294728</v>
      </c>
      <c r="AY114">
        <v>86.31713554987212</v>
      </c>
      <c r="AZ114">
        <v>87.310344827586206</v>
      </c>
      <c r="BA114">
        <v>61.687413554633473</v>
      </c>
      <c r="BB114">
        <v>93.784530386740329</v>
      </c>
      <c r="BC114">
        <v>1894</v>
      </c>
      <c r="BD114">
        <v>1682</v>
      </c>
      <c r="BE114">
        <v>2106</v>
      </c>
      <c r="BF114">
        <v>2235</v>
      </c>
      <c r="BG114">
        <v>2156</v>
      </c>
      <c r="BH114">
        <v>1264</v>
      </c>
      <c r="BI114">
        <v>1518</v>
      </c>
      <c r="BJ114">
        <v>1603</v>
      </c>
      <c r="BK114">
        <v>1617</v>
      </c>
      <c r="BL114">
        <v>1643</v>
      </c>
      <c r="BM114">
        <v>358</v>
      </c>
      <c r="BN114">
        <v>381</v>
      </c>
      <c r="BO114">
        <v>472</v>
      </c>
      <c r="BP114">
        <v>574</v>
      </c>
      <c r="BQ114">
        <v>643</v>
      </c>
      <c r="BR114">
        <v>732</v>
      </c>
      <c r="BS114">
        <v>713</v>
      </c>
      <c r="BT114">
        <v>641</v>
      </c>
      <c r="BU114">
        <v>720</v>
      </c>
      <c r="BV114">
        <v>524</v>
      </c>
      <c r="BW114">
        <v>518</v>
      </c>
      <c r="BX114">
        <v>603</v>
      </c>
      <c r="BY114">
        <v>139</v>
      </c>
      <c r="BZ114">
        <v>1155</v>
      </c>
      <c r="CA114">
        <v>492</v>
      </c>
      <c r="CB114">
        <v>667</v>
      </c>
      <c r="CC114">
        <v>736</v>
      </c>
      <c r="CD114">
        <v>675</v>
      </c>
      <c r="CE114">
        <v>633</v>
      </c>
      <c r="CF114">
        <v>446</v>
      </c>
      <c r="CG114">
        <v>679</v>
      </c>
    </row>
    <row r="115">
      <c r="A115" t="s">
        <v>352</v>
      </c>
      <c r="B115">
        <v>2019</v>
      </c>
      <c r="C115" t="s">
        <v>355</v>
      </c>
      <c r="D115">
        <v>344</v>
      </c>
      <c r="E115" t="s">
        <v>142</v>
      </c>
      <c r="F115" t="s">
        <v>48</v>
      </c>
      <c r="G115" t="s">
        <v>210</v>
      </c>
      <c r="H115">
        <v>20.85248641872127</v>
      </c>
      <c r="I115">
        <v>29.711659005432509</v>
      </c>
      <c r="J115">
        <v>12.030075187969921</v>
      </c>
      <c r="K115">
        <v>6.6025908900961134</v>
      </c>
      <c r="L115">
        <v>9.9038863351441702</v>
      </c>
      <c r="M115">
        <v>25.162818235642391</v>
      </c>
      <c r="N115">
        <v>10.177514792899411</v>
      </c>
      <c r="O115">
        <v>5.0917702782711656</v>
      </c>
      <c r="P115">
        <v>4.3195266272189352</v>
      </c>
      <c r="Q115">
        <v>2.7235050325636472</v>
      </c>
      <c r="R115">
        <v>49.075391180654343</v>
      </c>
      <c r="S115">
        <v>45.88068181818182</v>
      </c>
      <c r="T115">
        <v>32.954545454545453</v>
      </c>
      <c r="U115">
        <v>18.46590909090909</v>
      </c>
      <c r="V115">
        <v>8.6647727272727284</v>
      </c>
      <c r="W115" t="s">
        <v>155</v>
      </c>
      <c r="X115" t="s">
        <v>156</v>
      </c>
      <c r="Y115" t="s">
        <v>157</v>
      </c>
      <c r="Z115" t="s">
        <v>158</v>
      </c>
      <c r="AA115" t="s">
        <v>159</v>
      </c>
      <c r="AB115" t="s">
        <v>160</v>
      </c>
      <c r="AC115" t="s">
        <v>161</v>
      </c>
      <c r="AD115" t="s">
        <v>162</v>
      </c>
      <c r="AE115" t="s">
        <v>163</v>
      </c>
      <c r="AF115" t="s">
        <v>164</v>
      </c>
      <c r="AG115" t="s">
        <v>165</v>
      </c>
      <c r="AH115" t="s">
        <v>166</v>
      </c>
      <c r="AI115" t="s">
        <v>167</v>
      </c>
      <c r="AJ115" t="s">
        <v>168</v>
      </c>
      <c r="AK115" t="s">
        <v>169</v>
      </c>
      <c r="AL115" t="s">
        <v>170</v>
      </c>
      <c r="AM115">
        <v>6.033376123234917</v>
      </c>
      <c r="AN115">
        <v>8.5897435897435894</v>
      </c>
      <c r="AO115">
        <v>17.076326002587319</v>
      </c>
      <c r="AP115">
        <v>5.2631578947368416</v>
      </c>
      <c r="AQ115">
        <v>30.961791831357051</v>
      </c>
      <c r="AR115">
        <v>31.390728476821199</v>
      </c>
      <c r="AS115">
        <v>22.193548387096769</v>
      </c>
      <c r="AT115">
        <v>2.112676056338028</v>
      </c>
      <c r="AU115">
        <v>1.3663535439795049</v>
      </c>
      <c r="AV115">
        <v>35.433070866141733</v>
      </c>
      <c r="AW115">
        <v>14.37740693196406</v>
      </c>
      <c r="AX115">
        <v>5.2767052767052771</v>
      </c>
      <c r="AY115">
        <v>13.68286445012788</v>
      </c>
      <c r="AZ115">
        <v>12.68965517241379</v>
      </c>
      <c r="BA115">
        <v>38.312586445366527</v>
      </c>
      <c r="BB115">
        <v>6.2154696132596694</v>
      </c>
      <c r="BC115">
        <v>499</v>
      </c>
      <c r="BD115">
        <v>711</v>
      </c>
      <c r="BE115">
        <v>288</v>
      </c>
      <c r="BF115">
        <v>158</v>
      </c>
      <c r="BG115">
        <v>237</v>
      </c>
      <c r="BH115">
        <v>425</v>
      </c>
      <c r="BI115">
        <v>172</v>
      </c>
      <c r="BJ115">
        <v>86</v>
      </c>
      <c r="BK115">
        <v>73</v>
      </c>
      <c r="BL115">
        <v>46</v>
      </c>
      <c r="BM115">
        <v>345</v>
      </c>
      <c r="BN115">
        <v>323</v>
      </c>
      <c r="BO115">
        <v>232</v>
      </c>
      <c r="BP115">
        <v>130</v>
      </c>
      <c r="BQ115">
        <v>61</v>
      </c>
      <c r="BR115">
        <v>47</v>
      </c>
      <c r="BS115">
        <v>67</v>
      </c>
      <c r="BT115">
        <v>132</v>
      </c>
      <c r="BU115">
        <v>40</v>
      </c>
      <c r="BV115">
        <v>235</v>
      </c>
      <c r="BW115">
        <v>237</v>
      </c>
      <c r="BX115">
        <v>172</v>
      </c>
      <c r="BY115">
        <v>3</v>
      </c>
      <c r="BZ115">
        <v>16</v>
      </c>
      <c r="CA115">
        <v>270</v>
      </c>
      <c r="CB115">
        <v>112</v>
      </c>
      <c r="CC115">
        <v>41</v>
      </c>
      <c r="CD115">
        <v>107</v>
      </c>
      <c r="CE115">
        <v>92</v>
      </c>
      <c r="CF115">
        <v>277</v>
      </c>
      <c r="CG115">
        <v>45</v>
      </c>
    </row>
    <row r="116">
      <c r="A116" t="s">
        <v>352</v>
      </c>
      <c r="B116">
        <v>2019</v>
      </c>
      <c r="C116" t="s">
        <v>355</v>
      </c>
      <c r="D116">
        <v>345</v>
      </c>
      <c r="E116" t="s">
        <v>143</v>
      </c>
      <c r="F116" t="s">
        <v>49</v>
      </c>
      <c r="G116" t="s">
        <v>397</v>
      </c>
      <c r="H116">
        <v>82.615963226076047</v>
      </c>
      <c r="I116">
        <v>78.186376932720435</v>
      </c>
      <c r="J116">
        <v>88.471177944862163</v>
      </c>
      <c r="K116">
        <v>93.230254910154613</v>
      </c>
      <c r="L116">
        <v>92.728792310906812</v>
      </c>
      <c r="M116">
        <v>79.396092362344589</v>
      </c>
      <c r="N116">
        <v>88.520710059171591</v>
      </c>
      <c r="O116">
        <v>92.539964476021325</v>
      </c>
      <c r="P116">
        <v>95.207100591715971</v>
      </c>
      <c r="Q116">
        <v>97.335701598579035</v>
      </c>
      <c r="R116">
        <v>69.843527738264584</v>
      </c>
      <c r="S116">
        <v>73.01136363636364</v>
      </c>
      <c r="T116">
        <v>75.852272727272734</v>
      </c>
      <c r="U116">
        <v>82.670454545454547</v>
      </c>
      <c r="V116">
        <v>91.193181818181827</v>
      </c>
      <c r="W116" t="s">
        <v>155</v>
      </c>
      <c r="X116" t="s">
        <v>156</v>
      </c>
      <c r="Y116" t="s">
        <v>157</v>
      </c>
      <c r="Z116" t="s">
        <v>158</v>
      </c>
      <c r="AA116" t="s">
        <v>159</v>
      </c>
      <c r="AB116" t="s">
        <v>160</v>
      </c>
      <c r="AC116" t="s">
        <v>161</v>
      </c>
      <c r="AD116" t="s">
        <v>162</v>
      </c>
      <c r="AE116" t="s">
        <v>163</v>
      </c>
      <c r="AF116" t="s">
        <v>164</v>
      </c>
      <c r="AG116" t="s">
        <v>165</v>
      </c>
      <c r="AH116" t="s">
        <v>166</v>
      </c>
      <c r="AI116" t="s">
        <v>167</v>
      </c>
      <c r="AJ116" t="s">
        <v>168</v>
      </c>
      <c r="AK116" t="s">
        <v>169</v>
      </c>
      <c r="AL116" t="s">
        <v>170</v>
      </c>
      <c r="AM116">
        <v>94.094993581514757</v>
      </c>
      <c r="AN116">
        <v>90.897435897435898</v>
      </c>
      <c r="AO116">
        <v>88.357050452781365</v>
      </c>
      <c r="AP116">
        <v>93.026315789473685</v>
      </c>
      <c r="AQ116">
        <v>81.554677206851125</v>
      </c>
      <c r="AR116">
        <v>87.284768211920522</v>
      </c>
      <c r="AS116">
        <v>84.903225806451616</v>
      </c>
      <c r="AT116">
        <v>100</v>
      </c>
      <c r="AU116">
        <v>94.619982920580696</v>
      </c>
      <c r="AV116">
        <v>84.645669291338592</v>
      </c>
      <c r="AW116">
        <v>71.373555840821567</v>
      </c>
      <c r="AX116">
        <v>94.337194337194347</v>
      </c>
      <c r="AY116">
        <v>73.401534526854221</v>
      </c>
      <c r="AZ116">
        <v>92.275862068965523</v>
      </c>
      <c r="BA116">
        <v>80.221300138312586</v>
      </c>
      <c r="BB116">
        <v>88.53591160220995</v>
      </c>
      <c r="BC116">
        <v>1977</v>
      </c>
      <c r="BD116">
        <v>1871</v>
      </c>
      <c r="BE116">
        <v>2118</v>
      </c>
      <c r="BF116">
        <v>2231</v>
      </c>
      <c r="BG116">
        <v>2219</v>
      </c>
      <c r="BH116">
        <v>1341</v>
      </c>
      <c r="BI116">
        <v>1496</v>
      </c>
      <c r="BJ116">
        <v>1563</v>
      </c>
      <c r="BK116">
        <v>1609</v>
      </c>
      <c r="BL116">
        <v>1644</v>
      </c>
      <c r="BM116">
        <v>491</v>
      </c>
      <c r="BN116">
        <v>514</v>
      </c>
      <c r="BO116">
        <v>534</v>
      </c>
      <c r="BP116">
        <v>582</v>
      </c>
      <c r="BQ116">
        <v>642</v>
      </c>
      <c r="BR116">
        <v>733</v>
      </c>
      <c r="BS116">
        <v>709</v>
      </c>
      <c r="BT116">
        <v>683</v>
      </c>
      <c r="BU116">
        <v>707</v>
      </c>
      <c r="BV116">
        <v>619</v>
      </c>
      <c r="BW116">
        <v>659</v>
      </c>
      <c r="BX116">
        <v>658</v>
      </c>
      <c r="BY116">
        <v>142</v>
      </c>
      <c r="BZ116">
        <v>1108</v>
      </c>
      <c r="CA116">
        <v>645</v>
      </c>
      <c r="CB116">
        <v>556</v>
      </c>
      <c r="CC116">
        <v>733</v>
      </c>
      <c r="CD116">
        <v>574</v>
      </c>
      <c r="CE116">
        <v>669</v>
      </c>
      <c r="CF116">
        <v>580</v>
      </c>
      <c r="CG116">
        <v>641</v>
      </c>
    </row>
    <row r="117">
      <c r="A117" t="s">
        <v>352</v>
      </c>
      <c r="B117">
        <v>2019</v>
      </c>
      <c r="C117" t="s">
        <v>355</v>
      </c>
      <c r="D117">
        <v>346</v>
      </c>
      <c r="E117" t="s">
        <v>143</v>
      </c>
      <c r="F117" t="s">
        <v>48</v>
      </c>
      <c r="G117" t="s">
        <v>210</v>
      </c>
      <c r="H117">
        <v>17.384036773923949</v>
      </c>
      <c r="I117">
        <v>21.813623067279568</v>
      </c>
      <c r="J117">
        <v>11.528822055137841</v>
      </c>
      <c r="K117">
        <v>6.7697450898453821</v>
      </c>
      <c r="L117">
        <v>7.2712076890931883</v>
      </c>
      <c r="M117">
        <v>20.603907637655421</v>
      </c>
      <c r="N117">
        <v>11.4792899408284</v>
      </c>
      <c r="O117">
        <v>7.4600355239786849</v>
      </c>
      <c r="P117">
        <v>4.7928994082840237</v>
      </c>
      <c r="Q117">
        <v>2.6642984014209592</v>
      </c>
      <c r="R117">
        <v>30.15647226173542</v>
      </c>
      <c r="S117">
        <v>26.98863636363636</v>
      </c>
      <c r="T117">
        <v>24.14772727272727</v>
      </c>
      <c r="U117">
        <v>17.32954545454546</v>
      </c>
      <c r="V117">
        <v>8.8068181818181817</v>
      </c>
      <c r="W117" t="s">
        <v>155</v>
      </c>
      <c r="X117" t="s">
        <v>156</v>
      </c>
      <c r="Y117" t="s">
        <v>157</v>
      </c>
      <c r="Z117" t="s">
        <v>158</v>
      </c>
      <c r="AA117" t="s">
        <v>159</v>
      </c>
      <c r="AB117" t="s">
        <v>160</v>
      </c>
      <c r="AC117" t="s">
        <v>161</v>
      </c>
      <c r="AD117" t="s">
        <v>162</v>
      </c>
      <c r="AE117" t="s">
        <v>163</v>
      </c>
      <c r="AF117" t="s">
        <v>164</v>
      </c>
      <c r="AG117" t="s">
        <v>165</v>
      </c>
      <c r="AH117" t="s">
        <v>166</v>
      </c>
      <c r="AI117" t="s">
        <v>167</v>
      </c>
      <c r="AJ117" t="s">
        <v>168</v>
      </c>
      <c r="AK117" t="s">
        <v>169</v>
      </c>
      <c r="AL117" t="s">
        <v>170</v>
      </c>
      <c r="AM117">
        <v>5.9050064184852378</v>
      </c>
      <c r="AN117">
        <v>9.1025641025641022</v>
      </c>
      <c r="AO117">
        <v>11.642949547218629</v>
      </c>
      <c r="AP117">
        <v>6.973684210526315</v>
      </c>
      <c r="AQ117">
        <v>18.445322793148879</v>
      </c>
      <c r="AR117">
        <v>12.715231788079469</v>
      </c>
      <c r="AS117">
        <v>15.09677419354839</v>
      </c>
      <c r="AT117">
        <v>0</v>
      </c>
      <c r="AU117">
        <v>5.3800170794193001</v>
      </c>
      <c r="AV117">
        <v>15.35433070866142</v>
      </c>
      <c r="AW117">
        <v>28.62644415917843</v>
      </c>
      <c r="AX117">
        <v>5.6628056628056633</v>
      </c>
      <c r="AY117">
        <v>26.598465473145779</v>
      </c>
      <c r="AZ117">
        <v>7.7241379310344831</v>
      </c>
      <c r="BA117">
        <v>19.778699861687411</v>
      </c>
      <c r="BB117">
        <v>11.464088397790061</v>
      </c>
      <c r="BC117">
        <v>416</v>
      </c>
      <c r="BD117">
        <v>522</v>
      </c>
      <c r="BE117">
        <v>276</v>
      </c>
      <c r="BF117">
        <v>162</v>
      </c>
      <c r="BG117">
        <v>174</v>
      </c>
      <c r="BH117">
        <v>348</v>
      </c>
      <c r="BI117">
        <v>194</v>
      </c>
      <c r="BJ117">
        <v>126</v>
      </c>
      <c r="BK117">
        <v>81</v>
      </c>
      <c r="BL117">
        <v>45</v>
      </c>
      <c r="BM117">
        <v>212</v>
      </c>
      <c r="BN117">
        <v>190</v>
      </c>
      <c r="BO117">
        <v>170</v>
      </c>
      <c r="BP117">
        <v>122</v>
      </c>
      <c r="BQ117">
        <v>62</v>
      </c>
      <c r="BR117">
        <v>46</v>
      </c>
      <c r="BS117">
        <v>71</v>
      </c>
      <c r="BT117">
        <v>90</v>
      </c>
      <c r="BU117">
        <v>53</v>
      </c>
      <c r="BV117">
        <v>140</v>
      </c>
      <c r="BW117">
        <v>96</v>
      </c>
      <c r="BX117">
        <v>117</v>
      </c>
      <c r="BY117">
        <v>0</v>
      </c>
      <c r="BZ117">
        <v>63</v>
      </c>
      <c r="CA117">
        <v>117</v>
      </c>
      <c r="CB117">
        <v>223</v>
      </c>
      <c r="CC117">
        <v>44</v>
      </c>
      <c r="CD117">
        <v>208</v>
      </c>
      <c r="CE117">
        <v>56</v>
      </c>
      <c r="CF117">
        <v>143</v>
      </c>
      <c r="CG117">
        <v>83</v>
      </c>
    </row>
    <row r="118">
      <c r="A118" t="s">
        <v>352</v>
      </c>
      <c r="B118">
        <v>2019</v>
      </c>
      <c r="C118" t="s">
        <v>355</v>
      </c>
      <c r="D118">
        <v>347</v>
      </c>
      <c r="E118" t="s">
        <v>144</v>
      </c>
      <c r="F118" t="s">
        <v>49</v>
      </c>
      <c r="G118" t="s">
        <v>398</v>
      </c>
      <c r="H118">
        <v>73.213539490179684</v>
      </c>
      <c r="I118">
        <v>61.554534057668199</v>
      </c>
      <c r="J118">
        <v>81.871345029239762</v>
      </c>
      <c r="K118">
        <v>89.552862515670711</v>
      </c>
      <c r="L118">
        <v>88.173840367739245</v>
      </c>
      <c r="M118">
        <v>64.772054470100642</v>
      </c>
      <c r="N118">
        <v>81.834319526627226</v>
      </c>
      <c r="O118">
        <v>90.290112492599178</v>
      </c>
      <c r="P118">
        <v>92.307692307692307</v>
      </c>
      <c r="Q118">
        <v>95.559502664298407</v>
      </c>
      <c r="R118">
        <v>49.075391180654343</v>
      </c>
      <c r="S118">
        <v>50.56818181818182</v>
      </c>
      <c r="T118">
        <v>60.227272727272727</v>
      </c>
      <c r="U118">
        <v>74.005681818181827</v>
      </c>
      <c r="V118">
        <v>87.5</v>
      </c>
      <c r="W118" t="s">
        <v>155</v>
      </c>
      <c r="X118" t="s">
        <v>156</v>
      </c>
      <c r="Y118" t="s">
        <v>157</v>
      </c>
      <c r="Z118" t="s">
        <v>158</v>
      </c>
      <c r="AA118" t="s">
        <v>159</v>
      </c>
      <c r="AB118" t="s">
        <v>160</v>
      </c>
      <c r="AC118" t="s">
        <v>161</v>
      </c>
      <c r="AD118" t="s">
        <v>162</v>
      </c>
      <c r="AE118" t="s">
        <v>163</v>
      </c>
      <c r="AF118" t="s">
        <v>164</v>
      </c>
      <c r="AG118" t="s">
        <v>165</v>
      </c>
      <c r="AH118" t="s">
        <v>166</v>
      </c>
      <c r="AI118" t="s">
        <v>167</v>
      </c>
      <c r="AJ118" t="s">
        <v>168</v>
      </c>
      <c r="AK118" t="s">
        <v>169</v>
      </c>
      <c r="AL118" t="s">
        <v>170</v>
      </c>
      <c r="AM118">
        <v>95.507060333761231</v>
      </c>
      <c r="AN118">
        <v>85.256410256410248</v>
      </c>
      <c r="AO118">
        <v>77.878395860284613</v>
      </c>
      <c r="AP118">
        <v>91.184210526315795</v>
      </c>
      <c r="AQ118">
        <v>69.301712779973641</v>
      </c>
      <c r="AR118">
        <v>64.768211920529808</v>
      </c>
      <c r="AS118">
        <v>75.741935483870975</v>
      </c>
      <c r="AT118">
        <v>97.887323943661968</v>
      </c>
      <c r="AU118">
        <v>94.022203245089671</v>
      </c>
      <c r="AV118">
        <v>61.942257217847782</v>
      </c>
      <c r="AW118">
        <v>63.67137355584083</v>
      </c>
      <c r="AX118">
        <v>91.248391248391243</v>
      </c>
      <c r="AY118">
        <v>70.716112531969316</v>
      </c>
      <c r="AZ118">
        <v>83.724137931034477</v>
      </c>
      <c r="BA118">
        <v>60.719225449515903</v>
      </c>
      <c r="BB118">
        <v>85.082872928176798</v>
      </c>
      <c r="BC118">
        <v>1752</v>
      </c>
      <c r="BD118">
        <v>1473</v>
      </c>
      <c r="BE118">
        <v>1960</v>
      </c>
      <c r="BF118">
        <v>2143</v>
      </c>
      <c r="BG118">
        <v>2110</v>
      </c>
      <c r="BH118">
        <v>1094</v>
      </c>
      <c r="BI118">
        <v>1383</v>
      </c>
      <c r="BJ118">
        <v>1525</v>
      </c>
      <c r="BK118">
        <v>1560</v>
      </c>
      <c r="BL118">
        <v>1614</v>
      </c>
      <c r="BM118">
        <v>345</v>
      </c>
      <c r="BN118">
        <v>356</v>
      </c>
      <c r="BO118">
        <v>424</v>
      </c>
      <c r="BP118">
        <v>521</v>
      </c>
      <c r="BQ118">
        <v>616</v>
      </c>
      <c r="BR118">
        <v>744</v>
      </c>
      <c r="BS118">
        <v>665</v>
      </c>
      <c r="BT118">
        <v>602</v>
      </c>
      <c r="BU118">
        <v>693</v>
      </c>
      <c r="BV118">
        <v>526</v>
      </c>
      <c r="BW118">
        <v>489</v>
      </c>
      <c r="BX118">
        <v>587</v>
      </c>
      <c r="BY118">
        <v>139</v>
      </c>
      <c r="BZ118">
        <v>1101</v>
      </c>
      <c r="CA118">
        <v>472</v>
      </c>
      <c r="CB118">
        <v>496</v>
      </c>
      <c r="CC118">
        <v>709</v>
      </c>
      <c r="CD118">
        <v>553</v>
      </c>
      <c r="CE118">
        <v>607</v>
      </c>
      <c r="CF118">
        <v>439</v>
      </c>
      <c r="CG118">
        <v>616</v>
      </c>
    </row>
    <row r="119">
      <c r="A119" t="s">
        <v>352</v>
      </c>
      <c r="B119">
        <v>2019</v>
      </c>
      <c r="C119" t="s">
        <v>355</v>
      </c>
      <c r="D119">
        <v>348</v>
      </c>
      <c r="E119" t="s">
        <v>144</v>
      </c>
      <c r="F119" t="s">
        <v>48</v>
      </c>
      <c r="G119" t="s">
        <v>210</v>
      </c>
      <c r="H119">
        <v>26.786460509820309</v>
      </c>
      <c r="I119">
        <v>38.445465942331801</v>
      </c>
      <c r="J119">
        <v>18.12865497076023</v>
      </c>
      <c r="K119">
        <v>10.447137484329289</v>
      </c>
      <c r="L119">
        <v>11.82615963226076</v>
      </c>
      <c r="M119">
        <v>35.227945529899337</v>
      </c>
      <c r="N119">
        <v>18.165680473372781</v>
      </c>
      <c r="O119">
        <v>9.7098875074008291</v>
      </c>
      <c r="P119">
        <v>7.6923076923076934</v>
      </c>
      <c r="Q119">
        <v>4.4404973357015987</v>
      </c>
      <c r="R119">
        <v>50.924608819345657</v>
      </c>
      <c r="S119">
        <v>49.43181818181818</v>
      </c>
      <c r="T119">
        <v>39.772727272727273</v>
      </c>
      <c r="U119">
        <v>25.99431818181818</v>
      </c>
      <c r="V119">
        <v>12.5</v>
      </c>
      <c r="W119" t="s">
        <v>155</v>
      </c>
      <c r="X119" t="s">
        <v>156</v>
      </c>
      <c r="Y119" t="s">
        <v>157</v>
      </c>
      <c r="Z119" t="s">
        <v>158</v>
      </c>
      <c r="AA119" t="s">
        <v>159</v>
      </c>
      <c r="AB119" t="s">
        <v>160</v>
      </c>
      <c r="AC119" t="s">
        <v>161</v>
      </c>
      <c r="AD119" t="s">
        <v>162</v>
      </c>
      <c r="AE119" t="s">
        <v>163</v>
      </c>
      <c r="AF119" t="s">
        <v>164</v>
      </c>
      <c r="AG119" t="s">
        <v>165</v>
      </c>
      <c r="AH119" t="s">
        <v>166</v>
      </c>
      <c r="AI119" t="s">
        <v>167</v>
      </c>
      <c r="AJ119" t="s">
        <v>168</v>
      </c>
      <c r="AK119" t="s">
        <v>169</v>
      </c>
      <c r="AL119" t="s">
        <v>170</v>
      </c>
      <c r="AM119">
        <v>4.4929396662387679</v>
      </c>
      <c r="AN119">
        <v>14.743589743589739</v>
      </c>
      <c r="AO119">
        <v>22.121604139715391</v>
      </c>
      <c r="AP119">
        <v>8.8157894736842106</v>
      </c>
      <c r="AQ119">
        <v>30.698287220026351</v>
      </c>
      <c r="AR119">
        <v>35.231788079470199</v>
      </c>
      <c r="AS119">
        <v>24.258064516129028</v>
      </c>
      <c r="AT119">
        <v>2.112676056338028</v>
      </c>
      <c r="AU119">
        <v>5.977796754910333</v>
      </c>
      <c r="AV119">
        <v>38.057742782152232</v>
      </c>
      <c r="AW119">
        <v>36.328626444159177</v>
      </c>
      <c r="AX119">
        <v>8.7516087516087513</v>
      </c>
      <c r="AY119">
        <v>29.283887468030692</v>
      </c>
      <c r="AZ119">
        <v>16.27586206896552</v>
      </c>
      <c r="BA119">
        <v>39.280774550484097</v>
      </c>
      <c r="BB119">
        <v>14.917127071823209</v>
      </c>
      <c r="BC119">
        <v>641</v>
      </c>
      <c r="BD119">
        <v>920</v>
      </c>
      <c r="BE119">
        <v>434</v>
      </c>
      <c r="BF119">
        <v>250</v>
      </c>
      <c r="BG119">
        <v>283</v>
      </c>
      <c r="BH119">
        <v>595</v>
      </c>
      <c r="BI119">
        <v>307</v>
      </c>
      <c r="BJ119">
        <v>164</v>
      </c>
      <c r="BK119">
        <v>130</v>
      </c>
      <c r="BL119">
        <v>75</v>
      </c>
      <c r="BM119">
        <v>358</v>
      </c>
      <c r="BN119">
        <v>348</v>
      </c>
      <c r="BO119">
        <v>280</v>
      </c>
      <c r="BP119">
        <v>183</v>
      </c>
      <c r="BQ119">
        <v>88</v>
      </c>
      <c r="BR119">
        <v>35</v>
      </c>
      <c r="BS119">
        <v>115</v>
      </c>
      <c r="BT119">
        <v>171</v>
      </c>
      <c r="BU119">
        <v>67</v>
      </c>
      <c r="BV119">
        <v>233</v>
      </c>
      <c r="BW119">
        <v>266</v>
      </c>
      <c r="BX119">
        <v>188</v>
      </c>
      <c r="BY119">
        <v>3</v>
      </c>
      <c r="BZ119">
        <v>70</v>
      </c>
      <c r="CA119">
        <v>290</v>
      </c>
      <c r="CB119">
        <v>283</v>
      </c>
      <c r="CC119">
        <v>68</v>
      </c>
      <c r="CD119">
        <v>229</v>
      </c>
      <c r="CE119">
        <v>118</v>
      </c>
      <c r="CF119">
        <v>284</v>
      </c>
      <c r="CG119">
        <v>108</v>
      </c>
    </row>
    <row r="120">
      <c r="A120" t="s">
        <v>352</v>
      </c>
      <c r="B120">
        <v>2019</v>
      </c>
      <c r="C120" t="s">
        <v>355</v>
      </c>
      <c r="D120">
        <v>349</v>
      </c>
      <c r="E120" t="s">
        <v>145</v>
      </c>
      <c r="F120" t="s">
        <v>49</v>
      </c>
      <c r="G120" t="s">
        <v>210</v>
      </c>
      <c r="H120">
        <v>94.985374007521941</v>
      </c>
      <c r="I120">
        <v>94.483911408274139</v>
      </c>
      <c r="J120">
        <v>97.744360902255636</v>
      </c>
      <c r="K120">
        <v>98.495612202256581</v>
      </c>
      <c r="L120">
        <v>97.409109903886332</v>
      </c>
      <c r="M120">
        <v>95.737122557726465</v>
      </c>
      <c r="N120">
        <v>98.757396449704132</v>
      </c>
      <c r="O120">
        <v>98.697454114860861</v>
      </c>
      <c r="P120">
        <v>99.467455621301767</v>
      </c>
      <c r="Q120">
        <v>99.644760213143869</v>
      </c>
      <c r="R120">
        <v>85.633001422475104</v>
      </c>
      <c r="S120">
        <v>88.352272727272734</v>
      </c>
      <c r="T120">
        <v>92.755681818181827</v>
      </c>
      <c r="U120">
        <v>96.44886363636364</v>
      </c>
      <c r="V120">
        <v>97.869318181818173</v>
      </c>
      <c r="W120" t="s">
        <v>155</v>
      </c>
      <c r="X120" t="s">
        <v>156</v>
      </c>
      <c r="Y120" t="s">
        <v>157</v>
      </c>
      <c r="Z120" t="s">
        <v>158</v>
      </c>
      <c r="AA120" t="s">
        <v>159</v>
      </c>
      <c r="AB120" t="s">
        <v>160</v>
      </c>
      <c r="AC120" t="s">
        <v>161</v>
      </c>
      <c r="AD120" t="s">
        <v>162</v>
      </c>
      <c r="AE120" t="s">
        <v>163</v>
      </c>
      <c r="AF120" t="s">
        <v>164</v>
      </c>
      <c r="AG120" t="s">
        <v>165</v>
      </c>
      <c r="AH120" t="s">
        <v>166</v>
      </c>
      <c r="AI120" t="s">
        <v>167</v>
      </c>
      <c r="AJ120" t="s">
        <v>168</v>
      </c>
      <c r="AK120" t="s">
        <v>169</v>
      </c>
      <c r="AL120" t="s">
        <v>170</v>
      </c>
      <c r="AM120">
        <v>96.405648267008985</v>
      </c>
      <c r="AN120">
        <v>98.589743589743591</v>
      </c>
      <c r="AO120">
        <v>97.800776196636491</v>
      </c>
      <c r="AP120">
        <v>98.421052631578945</v>
      </c>
      <c r="AQ120">
        <v>91.172595520421609</v>
      </c>
      <c r="AR120">
        <v>96.953642384105962</v>
      </c>
      <c r="AS120">
        <v>92.129032258064512</v>
      </c>
      <c r="AT120">
        <v>100</v>
      </c>
      <c r="AU120">
        <v>99.829205807002566</v>
      </c>
      <c r="AV120">
        <v>93.569553805774277</v>
      </c>
      <c r="AW120">
        <v>99.229781771501919</v>
      </c>
      <c r="AX120">
        <v>99.227799227799224</v>
      </c>
      <c r="AY120">
        <v>96.675191815856778</v>
      </c>
      <c r="AZ120">
        <v>98.34482758620689</v>
      </c>
      <c r="BA120">
        <v>89.488243430152153</v>
      </c>
      <c r="BB120">
        <v>98.895027624309392</v>
      </c>
      <c r="BC120">
        <v>2273</v>
      </c>
      <c r="BD120">
        <v>2261</v>
      </c>
      <c r="BE120">
        <v>2340</v>
      </c>
      <c r="BF120">
        <v>2357</v>
      </c>
      <c r="BG120">
        <v>2331</v>
      </c>
      <c r="BH120">
        <v>1617</v>
      </c>
      <c r="BI120">
        <v>1669</v>
      </c>
      <c r="BJ120">
        <v>1667</v>
      </c>
      <c r="BK120">
        <v>1681</v>
      </c>
      <c r="BL120">
        <v>1683</v>
      </c>
      <c r="BM120">
        <v>602</v>
      </c>
      <c r="BN120">
        <v>622</v>
      </c>
      <c r="BO120">
        <v>653</v>
      </c>
      <c r="BP120">
        <v>679</v>
      </c>
      <c r="BQ120">
        <v>689</v>
      </c>
      <c r="BR120">
        <v>751</v>
      </c>
      <c r="BS120">
        <v>769</v>
      </c>
      <c r="BT120">
        <v>756</v>
      </c>
      <c r="BU120">
        <v>748</v>
      </c>
      <c r="BV120">
        <v>692</v>
      </c>
      <c r="BW120">
        <v>732</v>
      </c>
      <c r="BX120">
        <v>714</v>
      </c>
      <c r="BY120">
        <v>142</v>
      </c>
      <c r="BZ120">
        <v>1169</v>
      </c>
      <c r="CA120">
        <v>713</v>
      </c>
      <c r="CB120">
        <v>773</v>
      </c>
      <c r="CC120">
        <v>771</v>
      </c>
      <c r="CD120">
        <v>756</v>
      </c>
      <c r="CE120">
        <v>713</v>
      </c>
      <c r="CF120">
        <v>647</v>
      </c>
      <c r="CG120">
        <v>716</v>
      </c>
    </row>
    <row r="121">
      <c r="A121" t="s">
        <v>352</v>
      </c>
      <c r="B121">
        <v>2019</v>
      </c>
      <c r="C121" t="s">
        <v>355</v>
      </c>
      <c r="D121">
        <v>350</v>
      </c>
      <c r="E121" t="s">
        <v>145</v>
      </c>
      <c r="F121" t="s">
        <v>48</v>
      </c>
      <c r="G121" t="s">
        <v>210</v>
      </c>
      <c r="H121">
        <v>5.0146259924780612</v>
      </c>
      <c r="I121">
        <v>5.5160885917258673</v>
      </c>
      <c r="J121">
        <v>2.255639097744361</v>
      </c>
      <c r="K121">
        <v>1.5043877977434179</v>
      </c>
      <c r="L121">
        <v>2.5908900961136649</v>
      </c>
      <c r="M121">
        <v>4.2628774422735347</v>
      </c>
      <c r="N121">
        <v>1.2426035502958579</v>
      </c>
      <c r="O121">
        <v>1.3025458851391361</v>
      </c>
      <c r="P121">
        <v>0.5325443786982248</v>
      </c>
      <c r="Q121">
        <v>0.35523978685612789</v>
      </c>
      <c r="R121">
        <v>14.366998577524891</v>
      </c>
      <c r="S121">
        <v>11.64772727272727</v>
      </c>
      <c r="T121">
        <v>7.2443181818181834</v>
      </c>
      <c r="U121">
        <v>3.5511363636363642</v>
      </c>
      <c r="V121">
        <v>2.1306818181818179</v>
      </c>
      <c r="W121" t="s">
        <v>155</v>
      </c>
      <c r="X121" t="s">
        <v>156</v>
      </c>
      <c r="Y121" t="s">
        <v>157</v>
      </c>
      <c r="Z121" t="s">
        <v>158</v>
      </c>
      <c r="AA121" t="s">
        <v>159</v>
      </c>
      <c r="AB121" t="s">
        <v>160</v>
      </c>
      <c r="AC121" t="s">
        <v>161</v>
      </c>
      <c r="AD121" t="s">
        <v>162</v>
      </c>
      <c r="AE121" t="s">
        <v>163</v>
      </c>
      <c r="AF121" t="s">
        <v>164</v>
      </c>
      <c r="AG121" t="s">
        <v>165</v>
      </c>
      <c r="AH121" t="s">
        <v>166</v>
      </c>
      <c r="AI121" t="s">
        <v>167</v>
      </c>
      <c r="AJ121" t="s">
        <v>168</v>
      </c>
      <c r="AK121" t="s">
        <v>169</v>
      </c>
      <c r="AL121" t="s">
        <v>170</v>
      </c>
      <c r="AM121">
        <v>3.5943517329910142</v>
      </c>
      <c r="AN121">
        <v>1.4102564102564099</v>
      </c>
      <c r="AO121">
        <v>2.1992238033635192</v>
      </c>
      <c r="AP121">
        <v>1.5789473684210531</v>
      </c>
      <c r="AQ121">
        <v>8.8274044795783926</v>
      </c>
      <c r="AR121">
        <v>3.0463576158940402</v>
      </c>
      <c r="AS121">
        <v>7.8709677419354831</v>
      </c>
      <c r="AT121">
        <v>0</v>
      </c>
      <c r="AU121">
        <v>0.17079419299743809</v>
      </c>
      <c r="AV121">
        <v>6.4304461942257234</v>
      </c>
      <c r="AW121">
        <v>0.77021822849807453</v>
      </c>
      <c r="AX121">
        <v>0.77220077220077221</v>
      </c>
      <c r="AY121">
        <v>3.3248081841432229</v>
      </c>
      <c r="AZ121">
        <v>1.655172413793103</v>
      </c>
      <c r="BA121">
        <v>10.51175656984786</v>
      </c>
      <c r="BB121">
        <v>1.104972375690608</v>
      </c>
      <c r="BC121">
        <v>120</v>
      </c>
      <c r="BD121">
        <v>132</v>
      </c>
      <c r="BE121">
        <v>54</v>
      </c>
      <c r="BF121">
        <v>36</v>
      </c>
      <c r="BG121">
        <v>62</v>
      </c>
      <c r="BH121">
        <v>72</v>
      </c>
      <c r="BI121">
        <v>21</v>
      </c>
      <c r="BJ121">
        <v>22</v>
      </c>
      <c r="BK121">
        <v>9</v>
      </c>
      <c r="BL121">
        <v>6</v>
      </c>
      <c r="BM121">
        <v>101</v>
      </c>
      <c r="BN121">
        <v>82</v>
      </c>
      <c r="BO121">
        <v>51</v>
      </c>
      <c r="BP121">
        <v>25</v>
      </c>
      <c r="BQ121">
        <v>15</v>
      </c>
      <c r="BR121">
        <v>28</v>
      </c>
      <c r="BS121">
        <v>11</v>
      </c>
      <c r="BT121">
        <v>17</v>
      </c>
      <c r="BU121">
        <v>12</v>
      </c>
      <c r="BV121">
        <v>67</v>
      </c>
      <c r="BW121">
        <v>23</v>
      </c>
      <c r="BX121">
        <v>61</v>
      </c>
      <c r="BY121">
        <v>0</v>
      </c>
      <c r="BZ121">
        <v>2</v>
      </c>
      <c r="CA121">
        <v>49</v>
      </c>
      <c r="CB121">
        <v>6</v>
      </c>
      <c r="CC121">
        <v>6</v>
      </c>
      <c r="CD121">
        <v>26</v>
      </c>
      <c r="CE121">
        <v>12</v>
      </c>
      <c r="CF121">
        <v>76</v>
      </c>
      <c r="CG121">
        <v>8</v>
      </c>
    </row>
    <row r="122">
      <c r="A122" t="s">
        <v>352</v>
      </c>
      <c r="B122">
        <v>2019</v>
      </c>
      <c r="C122" t="s">
        <v>355</v>
      </c>
      <c r="D122">
        <v>351</v>
      </c>
      <c r="E122" t="s">
        <v>146</v>
      </c>
      <c r="F122" t="s">
        <v>49</v>
      </c>
      <c r="G122" t="s">
        <v>210</v>
      </c>
      <c r="H122">
        <v>82.156289176765569</v>
      </c>
      <c r="I122">
        <v>72.586711241119929</v>
      </c>
      <c r="J122">
        <v>89.473684210526315</v>
      </c>
      <c r="K122">
        <v>94.400334308399508</v>
      </c>
      <c r="L122">
        <v>91.182615963226084</v>
      </c>
      <c r="M122">
        <v>76.850207223208997</v>
      </c>
      <c r="N122">
        <v>90.650887573964496</v>
      </c>
      <c r="O122">
        <v>96.092362344582597</v>
      </c>
      <c r="P122">
        <v>96.213017751479285</v>
      </c>
      <c r="Q122">
        <v>97.631734754292481</v>
      </c>
      <c r="R122">
        <v>56.756756756756758</v>
      </c>
      <c r="S122">
        <v>58.522727272727273</v>
      </c>
      <c r="T122">
        <v>70.880681818181827</v>
      </c>
      <c r="U122">
        <v>83.806818181818173</v>
      </c>
      <c r="V122">
        <v>93.465909090909093</v>
      </c>
      <c r="W122" t="s">
        <v>155</v>
      </c>
      <c r="X122" t="s">
        <v>156</v>
      </c>
      <c r="Y122" t="s">
        <v>157</v>
      </c>
      <c r="Z122" t="s">
        <v>158</v>
      </c>
      <c r="AA122" t="s">
        <v>159</v>
      </c>
      <c r="AB122" t="s">
        <v>160</v>
      </c>
      <c r="AC122" t="s">
        <v>161</v>
      </c>
      <c r="AD122" t="s">
        <v>162</v>
      </c>
      <c r="AE122" t="s">
        <v>163</v>
      </c>
      <c r="AF122" t="s">
        <v>164</v>
      </c>
      <c r="AG122" t="s">
        <v>165</v>
      </c>
      <c r="AH122" t="s">
        <v>166</v>
      </c>
      <c r="AI122" t="s">
        <v>167</v>
      </c>
      <c r="AJ122" t="s">
        <v>168</v>
      </c>
      <c r="AK122" t="s">
        <v>169</v>
      </c>
      <c r="AL122" t="s">
        <v>170</v>
      </c>
      <c r="AM122">
        <v>97.304236200256739</v>
      </c>
      <c r="AN122">
        <v>92.564102564102569</v>
      </c>
      <c r="AO122">
        <v>84.346701164294956</v>
      </c>
      <c r="AP122">
        <v>96.184210526315795</v>
      </c>
      <c r="AQ122">
        <v>74.308300395256921</v>
      </c>
      <c r="AR122">
        <v>69.536423841059602</v>
      </c>
      <c r="AS122">
        <v>82.193548387096769</v>
      </c>
      <c r="AT122">
        <v>97.887323943661968</v>
      </c>
      <c r="AU122">
        <v>98.804440649017934</v>
      </c>
      <c r="AV122">
        <v>66.929133858267718</v>
      </c>
      <c r="AW122">
        <v>86.264441591784333</v>
      </c>
      <c r="AX122">
        <v>95.366795366795358</v>
      </c>
      <c r="AY122">
        <v>88.235294117647058</v>
      </c>
      <c r="AZ122">
        <v>88.689655172413794</v>
      </c>
      <c r="BA122">
        <v>63.762102351313963</v>
      </c>
      <c r="BB122">
        <v>94.475138121546962</v>
      </c>
      <c r="BC122">
        <v>1966</v>
      </c>
      <c r="BD122">
        <v>1737</v>
      </c>
      <c r="BE122">
        <v>2142</v>
      </c>
      <c r="BF122">
        <v>2259</v>
      </c>
      <c r="BG122">
        <v>2182</v>
      </c>
      <c r="BH122">
        <v>1298</v>
      </c>
      <c r="BI122">
        <v>1532</v>
      </c>
      <c r="BJ122">
        <v>1623</v>
      </c>
      <c r="BK122">
        <v>1626</v>
      </c>
      <c r="BL122">
        <v>1649</v>
      </c>
      <c r="BM122">
        <v>399</v>
      </c>
      <c r="BN122">
        <v>412</v>
      </c>
      <c r="BO122">
        <v>499</v>
      </c>
      <c r="BP122">
        <v>590</v>
      </c>
      <c r="BQ122">
        <v>658</v>
      </c>
      <c r="BR122">
        <v>758</v>
      </c>
      <c r="BS122">
        <v>722</v>
      </c>
      <c r="BT122">
        <v>652</v>
      </c>
      <c r="BU122">
        <v>731</v>
      </c>
      <c r="BV122">
        <v>564</v>
      </c>
      <c r="BW122">
        <v>525</v>
      </c>
      <c r="BX122">
        <v>637</v>
      </c>
      <c r="BY122">
        <v>139</v>
      </c>
      <c r="BZ122">
        <v>1157</v>
      </c>
      <c r="CA122">
        <v>510</v>
      </c>
      <c r="CB122">
        <v>672</v>
      </c>
      <c r="CC122">
        <v>741</v>
      </c>
      <c r="CD122">
        <v>690</v>
      </c>
      <c r="CE122">
        <v>643</v>
      </c>
      <c r="CF122">
        <v>461</v>
      </c>
      <c r="CG122">
        <v>684</v>
      </c>
    </row>
    <row r="123">
      <c r="A123" t="s">
        <v>352</v>
      </c>
      <c r="B123">
        <v>2019</v>
      </c>
      <c r="C123" t="s">
        <v>355</v>
      </c>
      <c r="D123">
        <v>352</v>
      </c>
      <c r="E123" t="s">
        <v>146</v>
      </c>
      <c r="F123" t="s">
        <v>48</v>
      </c>
      <c r="G123" t="s">
        <v>210</v>
      </c>
      <c r="H123">
        <v>17.843710823234439</v>
      </c>
      <c r="I123">
        <v>27.413288758880071</v>
      </c>
      <c r="J123">
        <v>10.52631578947368</v>
      </c>
      <c r="K123">
        <v>5.5996656916005012</v>
      </c>
      <c r="L123">
        <v>8.8173840367739249</v>
      </c>
      <c r="M123">
        <v>23.149792776790999</v>
      </c>
      <c r="N123">
        <v>9.3491124260355019</v>
      </c>
      <c r="O123">
        <v>3.9076376554174068</v>
      </c>
      <c r="P123">
        <v>3.7869822485207099</v>
      </c>
      <c r="Q123">
        <v>2.3682652457075188</v>
      </c>
      <c r="R123">
        <v>43.243243243243242</v>
      </c>
      <c r="S123">
        <v>41.477272727272727</v>
      </c>
      <c r="T123">
        <v>29.11931818181818</v>
      </c>
      <c r="U123">
        <v>16.19318181818182</v>
      </c>
      <c r="V123">
        <v>6.5340909090909092</v>
      </c>
      <c r="W123" t="s">
        <v>155</v>
      </c>
      <c r="X123" t="s">
        <v>156</v>
      </c>
      <c r="Y123" t="s">
        <v>157</v>
      </c>
      <c r="Z123" t="s">
        <v>158</v>
      </c>
      <c r="AA123" t="s">
        <v>159</v>
      </c>
      <c r="AB123" t="s">
        <v>160</v>
      </c>
      <c r="AC123" t="s">
        <v>161</v>
      </c>
      <c r="AD123" t="s">
        <v>162</v>
      </c>
      <c r="AE123" t="s">
        <v>163</v>
      </c>
      <c r="AF123" t="s">
        <v>164</v>
      </c>
      <c r="AG123" t="s">
        <v>165</v>
      </c>
      <c r="AH123" t="s">
        <v>166</v>
      </c>
      <c r="AI123" t="s">
        <v>167</v>
      </c>
      <c r="AJ123" t="s">
        <v>168</v>
      </c>
      <c r="AK123" t="s">
        <v>169</v>
      </c>
      <c r="AL123" t="s">
        <v>170</v>
      </c>
      <c r="AM123">
        <v>2.69576379974326</v>
      </c>
      <c r="AN123">
        <v>7.4358974358974361</v>
      </c>
      <c r="AO123">
        <v>15.65329883570505</v>
      </c>
      <c r="AP123">
        <v>3.8157894736842111</v>
      </c>
      <c r="AQ123">
        <v>25.691699604743089</v>
      </c>
      <c r="AR123">
        <v>30.463576158940398</v>
      </c>
      <c r="AS123">
        <v>17.806451612903231</v>
      </c>
      <c r="AT123">
        <v>2.112676056338028</v>
      </c>
      <c r="AU123">
        <v>1.195559350982067</v>
      </c>
      <c r="AV123">
        <v>33.070866141732289</v>
      </c>
      <c r="AW123">
        <v>13.73555840821566</v>
      </c>
      <c r="AX123">
        <v>4.6332046332046328</v>
      </c>
      <c r="AY123">
        <v>11.76470588235294</v>
      </c>
      <c r="AZ123">
        <v>11.31034482758621</v>
      </c>
      <c r="BA123">
        <v>36.23789764868603</v>
      </c>
      <c r="BB123">
        <v>5.5248618784530388</v>
      </c>
      <c r="BC123">
        <v>427</v>
      </c>
      <c r="BD123">
        <v>656</v>
      </c>
      <c r="BE123">
        <v>252</v>
      </c>
      <c r="BF123">
        <v>134</v>
      </c>
      <c r="BG123">
        <v>211</v>
      </c>
      <c r="BH123">
        <v>391</v>
      </c>
      <c r="BI123">
        <v>158</v>
      </c>
      <c r="BJ123">
        <v>66</v>
      </c>
      <c r="BK123">
        <v>64</v>
      </c>
      <c r="BL123">
        <v>40</v>
      </c>
      <c r="BM123">
        <v>304</v>
      </c>
      <c r="BN123">
        <v>292</v>
      </c>
      <c r="BO123">
        <v>205</v>
      </c>
      <c r="BP123">
        <v>114</v>
      </c>
      <c r="BQ123">
        <v>46</v>
      </c>
      <c r="BR123">
        <v>21</v>
      </c>
      <c r="BS123">
        <v>58</v>
      </c>
      <c r="BT123">
        <v>121</v>
      </c>
      <c r="BU123">
        <v>29</v>
      </c>
      <c r="BV123">
        <v>195</v>
      </c>
      <c r="BW123">
        <v>230</v>
      </c>
      <c r="BX123">
        <v>138</v>
      </c>
      <c r="BY123">
        <v>3</v>
      </c>
      <c r="BZ123">
        <v>14</v>
      </c>
      <c r="CA123">
        <v>252</v>
      </c>
      <c r="CB123">
        <v>107</v>
      </c>
      <c r="CC123">
        <v>36</v>
      </c>
      <c r="CD123">
        <v>92</v>
      </c>
      <c r="CE123">
        <v>82</v>
      </c>
      <c r="CF123">
        <v>262</v>
      </c>
      <c r="CG123">
        <v>40</v>
      </c>
    </row>
    <row r="124">
      <c r="A124" t="s">
        <v>352</v>
      </c>
      <c r="B124">
        <v>2019</v>
      </c>
      <c r="C124" t="s">
        <v>355</v>
      </c>
      <c r="D124">
        <v>353</v>
      </c>
      <c r="E124" t="s">
        <v>136</v>
      </c>
      <c r="F124" t="s">
        <v>49</v>
      </c>
      <c r="G124" t="s">
        <v>210</v>
      </c>
      <c r="H124">
        <v>86.209778520685333</v>
      </c>
      <c r="I124">
        <v>81.738403677392384</v>
      </c>
      <c r="J124">
        <v>90.100250626566407</v>
      </c>
      <c r="K124">
        <v>94.358545758462185</v>
      </c>
      <c r="L124">
        <v>94.56748850814877</v>
      </c>
      <c r="M124">
        <v>81.764357608052109</v>
      </c>
      <c r="N124">
        <v>89.349112426035504</v>
      </c>
      <c r="O124">
        <v>93.664890467732391</v>
      </c>
      <c r="P124">
        <v>95.739644970414204</v>
      </c>
      <c r="Q124">
        <v>97.690941385435167</v>
      </c>
      <c r="R124">
        <v>79.089615931721198</v>
      </c>
      <c r="S124">
        <v>80.82386363636364</v>
      </c>
      <c r="T124">
        <v>81.534090909090907</v>
      </c>
      <c r="U124">
        <v>85.369318181818173</v>
      </c>
      <c r="V124">
        <v>93.181818181818173</v>
      </c>
      <c r="W124" t="s">
        <v>155</v>
      </c>
      <c r="X124" t="s">
        <v>156</v>
      </c>
      <c r="Y124" t="s">
        <v>157</v>
      </c>
      <c r="Z124" t="s">
        <v>158</v>
      </c>
      <c r="AA124" t="s">
        <v>159</v>
      </c>
      <c r="AB124" t="s">
        <v>160</v>
      </c>
      <c r="AC124" t="s">
        <v>161</v>
      </c>
      <c r="AD124" t="s">
        <v>162</v>
      </c>
      <c r="AE124" t="s">
        <v>163</v>
      </c>
      <c r="AF124" t="s">
        <v>164</v>
      </c>
      <c r="AG124" t="s">
        <v>165</v>
      </c>
      <c r="AH124" t="s">
        <v>166</v>
      </c>
      <c r="AI124" t="s">
        <v>167</v>
      </c>
      <c r="AJ124" t="s">
        <v>168</v>
      </c>
      <c r="AK124" t="s">
        <v>169</v>
      </c>
      <c r="AL124" t="s">
        <v>170</v>
      </c>
      <c r="AM124">
        <v>97.560975609756099</v>
      </c>
      <c r="AN124">
        <v>91.794871794871796</v>
      </c>
      <c r="AO124">
        <v>89.780077619663643</v>
      </c>
      <c r="AP124">
        <v>94.078947368421055</v>
      </c>
      <c r="AQ124">
        <v>87.747035573122531</v>
      </c>
      <c r="AR124">
        <v>89.139072847682115</v>
      </c>
      <c r="AS124">
        <v>91.612903225806448</v>
      </c>
      <c r="AT124">
        <v>100</v>
      </c>
      <c r="AU124">
        <v>94.790777113578145</v>
      </c>
      <c r="AV124">
        <v>90.026246719160113</v>
      </c>
      <c r="AW124">
        <v>71.50192554557124</v>
      </c>
      <c r="AX124">
        <v>94.851994851994846</v>
      </c>
      <c r="AY124">
        <v>74.808184143222505</v>
      </c>
      <c r="AZ124">
        <v>93.517241379310349</v>
      </c>
      <c r="BA124">
        <v>85.615491009681875</v>
      </c>
      <c r="BB124">
        <v>89.640883977900558</v>
      </c>
      <c r="BC124">
        <v>2063</v>
      </c>
      <c r="BD124">
        <v>1956</v>
      </c>
      <c r="BE124">
        <v>2157</v>
      </c>
      <c r="BF124">
        <v>2258</v>
      </c>
      <c r="BG124">
        <v>2263</v>
      </c>
      <c r="BH124">
        <v>1381</v>
      </c>
      <c r="BI124">
        <v>1510</v>
      </c>
      <c r="BJ124">
        <v>1582</v>
      </c>
      <c r="BK124">
        <v>1618</v>
      </c>
      <c r="BL124">
        <v>1650</v>
      </c>
      <c r="BM124">
        <v>556</v>
      </c>
      <c r="BN124">
        <v>569</v>
      </c>
      <c r="BO124">
        <v>574</v>
      </c>
      <c r="BP124">
        <v>601</v>
      </c>
      <c r="BQ124">
        <v>656</v>
      </c>
      <c r="BR124">
        <v>760</v>
      </c>
      <c r="BS124">
        <v>716</v>
      </c>
      <c r="BT124">
        <v>694</v>
      </c>
      <c r="BU124">
        <v>715</v>
      </c>
      <c r="BV124">
        <v>666</v>
      </c>
      <c r="BW124">
        <v>673</v>
      </c>
      <c r="BX124">
        <v>710</v>
      </c>
      <c r="BY124">
        <v>142</v>
      </c>
      <c r="BZ124">
        <v>1110</v>
      </c>
      <c r="CA124">
        <v>686</v>
      </c>
      <c r="CB124">
        <v>557</v>
      </c>
      <c r="CC124">
        <v>737</v>
      </c>
      <c r="CD124">
        <v>585</v>
      </c>
      <c r="CE124">
        <v>678</v>
      </c>
      <c r="CF124">
        <v>619</v>
      </c>
      <c r="CG124">
        <v>649</v>
      </c>
    </row>
    <row r="125">
      <c r="A125" t="s">
        <v>352</v>
      </c>
      <c r="B125">
        <v>2019</v>
      </c>
      <c r="C125" t="s">
        <v>355</v>
      </c>
      <c r="D125">
        <v>354</v>
      </c>
      <c r="E125" t="s">
        <v>136</v>
      </c>
      <c r="F125" t="s">
        <v>48</v>
      </c>
      <c r="G125" t="s">
        <v>210</v>
      </c>
      <c r="H125">
        <v>13.79022147931467</v>
      </c>
      <c r="I125">
        <v>18.261596322607609</v>
      </c>
      <c r="J125">
        <v>9.8997493734335826</v>
      </c>
      <c r="K125">
        <v>5.6414542415378186</v>
      </c>
      <c r="L125">
        <v>5.4325114918512334</v>
      </c>
      <c r="M125">
        <v>18.235642391947898</v>
      </c>
      <c r="N125">
        <v>10.6508875739645</v>
      </c>
      <c r="O125">
        <v>6.335109532267615</v>
      </c>
      <c r="P125">
        <v>4.2603550295857984</v>
      </c>
      <c r="Q125">
        <v>2.3090586145648309</v>
      </c>
      <c r="R125">
        <v>20.910384068278809</v>
      </c>
      <c r="S125">
        <v>19.17613636363636</v>
      </c>
      <c r="T125">
        <v>18.46590909090909</v>
      </c>
      <c r="U125">
        <v>14.63068181818182</v>
      </c>
      <c r="V125">
        <v>6.8181818181818166</v>
      </c>
      <c r="W125" t="s">
        <v>155</v>
      </c>
      <c r="X125" t="s">
        <v>156</v>
      </c>
      <c r="Y125" t="s">
        <v>157</v>
      </c>
      <c r="Z125" t="s">
        <v>158</v>
      </c>
      <c r="AA125" t="s">
        <v>159</v>
      </c>
      <c r="AB125" t="s">
        <v>160</v>
      </c>
      <c r="AC125" t="s">
        <v>161</v>
      </c>
      <c r="AD125" t="s">
        <v>162</v>
      </c>
      <c r="AE125" t="s">
        <v>163</v>
      </c>
      <c r="AF125" t="s">
        <v>164</v>
      </c>
      <c r="AG125" t="s">
        <v>165</v>
      </c>
      <c r="AH125" t="s">
        <v>166</v>
      </c>
      <c r="AI125" t="s">
        <v>167</v>
      </c>
      <c r="AJ125" t="s">
        <v>168</v>
      </c>
      <c r="AK125" t="s">
        <v>169</v>
      </c>
      <c r="AL125" t="s">
        <v>170</v>
      </c>
      <c r="AM125">
        <v>2.4390243902439019</v>
      </c>
      <c r="AN125">
        <v>8.2051282051282044</v>
      </c>
      <c r="AO125">
        <v>10.219922380336349</v>
      </c>
      <c r="AP125">
        <v>5.9210526315789469</v>
      </c>
      <c r="AQ125">
        <v>12.252964426877471</v>
      </c>
      <c r="AR125">
        <v>10.860927152317879</v>
      </c>
      <c r="AS125">
        <v>8.3870967741935498</v>
      </c>
      <c r="AT125">
        <v>0</v>
      </c>
      <c r="AU125">
        <v>5.2092228864218617</v>
      </c>
      <c r="AV125">
        <v>9.9737532808398957</v>
      </c>
      <c r="AW125">
        <v>28.49807445442876</v>
      </c>
      <c r="AX125">
        <v>5.1480051480051481</v>
      </c>
      <c r="AY125">
        <v>25.191815856777499</v>
      </c>
      <c r="AZ125">
        <v>6.4827586206896548</v>
      </c>
      <c r="BA125">
        <v>14.384508990318119</v>
      </c>
      <c r="BB125">
        <v>10.35911602209945</v>
      </c>
      <c r="BC125">
        <v>330</v>
      </c>
      <c r="BD125">
        <v>437</v>
      </c>
      <c r="BE125">
        <v>237</v>
      </c>
      <c r="BF125">
        <v>135</v>
      </c>
      <c r="BG125">
        <v>130</v>
      </c>
      <c r="BH125">
        <v>308</v>
      </c>
      <c r="BI125">
        <v>180</v>
      </c>
      <c r="BJ125">
        <v>107</v>
      </c>
      <c r="BK125">
        <v>72</v>
      </c>
      <c r="BL125">
        <v>39</v>
      </c>
      <c r="BM125">
        <v>147</v>
      </c>
      <c r="BN125">
        <v>135</v>
      </c>
      <c r="BO125">
        <v>130</v>
      </c>
      <c r="BP125">
        <v>103</v>
      </c>
      <c r="BQ125">
        <v>48</v>
      </c>
      <c r="BR125">
        <v>19</v>
      </c>
      <c r="BS125">
        <v>64</v>
      </c>
      <c r="BT125">
        <v>79</v>
      </c>
      <c r="BU125">
        <v>45</v>
      </c>
      <c r="BV125">
        <v>93</v>
      </c>
      <c r="BW125">
        <v>82</v>
      </c>
      <c r="BX125">
        <v>65</v>
      </c>
      <c r="BY125">
        <v>0</v>
      </c>
      <c r="BZ125">
        <v>61</v>
      </c>
      <c r="CA125">
        <v>76</v>
      </c>
      <c r="CB125">
        <v>222</v>
      </c>
      <c r="CC125">
        <v>40</v>
      </c>
      <c r="CD125">
        <v>197</v>
      </c>
      <c r="CE125">
        <v>47</v>
      </c>
      <c r="CF125">
        <v>104</v>
      </c>
      <c r="CG125">
        <v>75</v>
      </c>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Water</vt:lpstr>
      <vt:lpstr>Sanitation</vt:lpstr>
      <vt:lpstr>Hygiene</vt:lpstr>
      <vt:lpstr>MICS19</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2021-05-26T10:49:27Z</dcterms:modified>
</cp:coreProperties>
</file>